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7680" windowHeight="9780" tabRatio="900" activeTab="2"/>
  </bookViews>
  <sheets>
    <sheet name="1 OPS Title" sheetId="21" r:id="rId1"/>
    <sheet name="2 OPS Instructions" sheetId="37" r:id="rId2"/>
    <sheet name="3 OPS Labor Rates" sheetId="36" r:id="rId3"/>
    <sheet name="4 OPS Progress Payments" sheetId="22" r:id="rId4"/>
  </sheets>
  <definedNames>
    <definedName name="_xlnm.Print_Area" localSheetId="0">'1 OPS Title'!$B$2:$E$17</definedName>
    <definedName name="_xlnm.Print_Area" localSheetId="3">'4 OPS Progress Payments'!$B$2:$I$22</definedName>
    <definedName name="_xlnm.Print_Titles" localSheetId="2">'3 OPS Labor Rates'!$2:$5</definedName>
  </definedNames>
  <calcPr calcId="125725"/>
</workbook>
</file>

<file path=xl/calcChain.xml><?xml version="1.0" encoding="utf-8"?>
<calcChain xmlns="http://schemas.openxmlformats.org/spreadsheetml/2006/main">
  <c r="G69" i="36"/>
  <c r="G42"/>
  <c r="G68" s="1"/>
  <c r="E43"/>
  <c r="E42"/>
  <c r="I4" l="1"/>
  <c r="G87"/>
  <c r="G88"/>
  <c r="G85"/>
  <c r="G86"/>
  <c r="G77"/>
  <c r="G78"/>
  <c r="G79"/>
  <c r="G80"/>
  <c r="G81"/>
  <c r="G82"/>
  <c r="G83"/>
  <c r="G84"/>
  <c r="G76"/>
  <c r="H49"/>
  <c r="D77"/>
  <c r="D78" s="1"/>
  <c r="D79" s="1"/>
  <c r="D80" s="1"/>
  <c r="D81" s="1"/>
  <c r="D82" s="1"/>
  <c r="D83" s="1"/>
  <c r="D84" s="1"/>
  <c r="D85" s="1"/>
  <c r="D86" s="1"/>
  <c r="D87" s="1"/>
  <c r="D88" s="1"/>
  <c r="F69"/>
  <c r="G70"/>
  <c r="F68"/>
  <c r="H63"/>
  <c r="I63" s="1"/>
  <c r="E63"/>
  <c r="H62"/>
  <c r="E62"/>
  <c r="H61"/>
  <c r="I61" s="1"/>
  <c r="E61"/>
  <c r="E88" s="1"/>
  <c r="H60"/>
  <c r="H87" s="1"/>
  <c r="E60"/>
  <c r="E87" s="1"/>
  <c r="H59"/>
  <c r="H86" s="1"/>
  <c r="E59"/>
  <c r="E86" s="1"/>
  <c r="H58"/>
  <c r="H85" s="1"/>
  <c r="E58"/>
  <c r="E85" s="1"/>
  <c r="H57"/>
  <c r="H84" s="1"/>
  <c r="E57"/>
  <c r="E84" s="1"/>
  <c r="H56"/>
  <c r="H83" s="1"/>
  <c r="E56"/>
  <c r="E83" s="1"/>
  <c r="H55"/>
  <c r="H82" s="1"/>
  <c r="E55"/>
  <c r="E82" s="1"/>
  <c r="H54"/>
  <c r="H81" s="1"/>
  <c r="E54"/>
  <c r="E81" s="1"/>
  <c r="H53"/>
  <c r="H80" s="1"/>
  <c r="E53"/>
  <c r="E80" s="1"/>
  <c r="H52"/>
  <c r="H79" s="1"/>
  <c r="E52"/>
  <c r="E79" s="1"/>
  <c r="H51"/>
  <c r="H78" s="1"/>
  <c r="E51"/>
  <c r="E78" s="1"/>
  <c r="H50"/>
  <c r="H77" s="1"/>
  <c r="E50"/>
  <c r="E77" s="1"/>
  <c r="D50"/>
  <c r="D51" s="1"/>
  <c r="D52" s="1"/>
  <c r="D53" s="1"/>
  <c r="D54" s="1"/>
  <c r="D55" s="1"/>
  <c r="D56" s="1"/>
  <c r="D57" s="1"/>
  <c r="D58" s="1"/>
  <c r="D59" s="1"/>
  <c r="D60" s="1"/>
  <c r="D61" s="1"/>
  <c r="D62" s="1"/>
  <c r="D63" s="1"/>
  <c r="H76"/>
  <c r="E49"/>
  <c r="E76" s="1"/>
  <c r="E69"/>
  <c r="E68"/>
  <c r="D20"/>
  <c r="D21" s="1"/>
  <c r="D22" s="1"/>
  <c r="D23" s="1"/>
  <c r="D24" s="1"/>
  <c r="D25" s="1"/>
  <c r="D26" s="1"/>
  <c r="D27" s="1"/>
  <c r="D28" s="1"/>
  <c r="D29" s="1"/>
  <c r="D30" s="1"/>
  <c r="D31" s="1"/>
  <c r="D32" s="1"/>
  <c r="D33" s="1"/>
  <c r="I54" l="1"/>
  <c r="J54" s="1"/>
  <c r="J81" s="1"/>
  <c r="I58"/>
  <c r="J58" s="1"/>
  <c r="K58" s="1"/>
  <c r="I62"/>
  <c r="J62" s="1"/>
  <c r="I50"/>
  <c r="J50" s="1"/>
  <c r="J77" s="1"/>
  <c r="I52"/>
  <c r="J52" s="1"/>
  <c r="K52" s="1"/>
  <c r="I56"/>
  <c r="J56" s="1"/>
  <c r="K56" s="1"/>
  <c r="I60"/>
  <c r="I87" s="1"/>
  <c r="G89"/>
  <c r="I88"/>
  <c r="J61"/>
  <c r="K54"/>
  <c r="J63"/>
  <c r="I81"/>
  <c r="H88"/>
  <c r="H89" s="1"/>
  <c r="I49"/>
  <c r="I51"/>
  <c r="I53"/>
  <c r="I55"/>
  <c r="I57"/>
  <c r="I59"/>
  <c r="J60"/>
  <c r="J85" l="1"/>
  <c r="J83"/>
  <c r="I79"/>
  <c r="K50"/>
  <c r="L50" s="1"/>
  <c r="L77" s="1"/>
  <c r="I83"/>
  <c r="J79"/>
  <c r="I85"/>
  <c r="I77"/>
  <c r="J87"/>
  <c r="K60"/>
  <c r="I84"/>
  <c r="J57"/>
  <c r="I80"/>
  <c r="J53"/>
  <c r="I76"/>
  <c r="J49"/>
  <c r="K62"/>
  <c r="I86"/>
  <c r="J59"/>
  <c r="I82"/>
  <c r="J55"/>
  <c r="I78"/>
  <c r="J51"/>
  <c r="K63"/>
  <c r="L58"/>
  <c r="L85" s="1"/>
  <c r="K85"/>
  <c r="L54"/>
  <c r="L81" s="1"/>
  <c r="K81"/>
  <c r="K61"/>
  <c r="J88"/>
  <c r="L56"/>
  <c r="L83" s="1"/>
  <c r="K83"/>
  <c r="L52"/>
  <c r="L79" s="1"/>
  <c r="K79"/>
  <c r="K77" l="1"/>
  <c r="L63"/>
  <c r="I89"/>
  <c r="K88"/>
  <c r="L61"/>
  <c r="L88" s="1"/>
  <c r="J78"/>
  <c r="K51"/>
  <c r="J82"/>
  <c r="K55"/>
  <c r="J86"/>
  <c r="K59"/>
  <c r="L62"/>
  <c r="J76"/>
  <c r="K49"/>
  <c r="J80"/>
  <c r="K53"/>
  <c r="J84"/>
  <c r="K57"/>
  <c r="K87"/>
  <c r="L60"/>
  <c r="L87" s="1"/>
  <c r="J89" l="1"/>
  <c r="K84"/>
  <c r="L57"/>
  <c r="L84" s="1"/>
  <c r="K80"/>
  <c r="L53"/>
  <c r="L80" s="1"/>
  <c r="K76"/>
  <c r="L49"/>
  <c r="L76" s="1"/>
  <c r="K86"/>
  <c r="L59"/>
  <c r="L86" s="1"/>
  <c r="K82"/>
  <c r="L55"/>
  <c r="L82" s="1"/>
  <c r="K78"/>
  <c r="L51"/>
  <c r="L78" s="1"/>
  <c r="L89" l="1"/>
  <c r="K89"/>
</calcChain>
</file>

<file path=xl/sharedStrings.xml><?xml version="1.0" encoding="utf-8"?>
<sst xmlns="http://schemas.openxmlformats.org/spreadsheetml/2006/main" count="113" uniqueCount="80">
  <si>
    <t>Title</t>
  </si>
  <si>
    <t>Name</t>
  </si>
  <si>
    <t>Price Proposal Worksheet Tabs</t>
  </si>
  <si>
    <t>Price Proposal By:</t>
  </si>
  <si>
    <t>This tab contains the mandatory block for the Contractor's name, and presents the outline.</t>
  </si>
  <si>
    <t>PRICE PROPOSAL OUTLINE</t>
  </si>
  <si>
    <t>LS</t>
  </si>
  <si>
    <t>Project Phase</t>
  </si>
  <si>
    <t>Phase I</t>
  </si>
  <si>
    <t>Phase II</t>
  </si>
  <si>
    <t>Phase III</t>
  </si>
  <si>
    <t>Project Progress Milestone</t>
  </si>
  <si>
    <t>NTP</t>
  </si>
  <si>
    <t>DDD Acceptance</t>
  </si>
  <si>
    <t>FAT Acceptance</t>
  </si>
  <si>
    <t>Site Acceptance</t>
  </si>
  <si>
    <t>Final Acceptance</t>
  </si>
  <si>
    <t>Unit Price</t>
  </si>
  <si>
    <t>Schedule #</t>
  </si>
  <si>
    <t xml:space="preserve">Schedule 2 --- Instructions &amp; Overview </t>
  </si>
  <si>
    <r>
      <t>Note:</t>
    </r>
    <r>
      <rPr>
        <sz val="10"/>
        <rFont val="Arial"/>
        <family val="2"/>
      </rPr>
      <t xml:space="preserve"> </t>
    </r>
  </si>
  <si>
    <t>Kentucky Transportation Cabinet</t>
  </si>
  <si>
    <t>Schedule 1 --- OPS Title</t>
  </si>
  <si>
    <t>OPS Title</t>
  </si>
  <si>
    <t xml:space="preserve">OPS Instructions &amp; Overview </t>
  </si>
  <si>
    <t>Operations Contractor Startup Administration</t>
  </si>
  <si>
    <t>Operations Phase I Design Documentation</t>
  </si>
  <si>
    <t>Operations Phase II Design Documentation</t>
  </si>
  <si>
    <t>Operations Startup Program Administration</t>
  </si>
  <si>
    <t>Begin monthly payments to length of contract</t>
  </si>
  <si>
    <t>Schedule 4 --- Progress Payments</t>
  </si>
  <si>
    <t>OPS Labor Rates</t>
  </si>
  <si>
    <t>OPS Progress Payments</t>
  </si>
  <si>
    <t>Schedule 3 --- Labor Rates</t>
  </si>
  <si>
    <t>OPERATIONS SERVICES ESTIMATED QUANTITIES</t>
  </si>
  <si>
    <t>PROJECT DEVELOPMENT ITEMS</t>
  </si>
  <si>
    <t>Unit of</t>
  </si>
  <si>
    <t>Total    Count</t>
  </si>
  <si>
    <t>Measure</t>
  </si>
  <si>
    <t>Toll Operations Design and Documentation</t>
  </si>
  <si>
    <t>ONGOING OPERATIONS ITEMS</t>
  </si>
  <si>
    <t>Activity Period</t>
  </si>
  <si>
    <t>Estimate of labor shown in Full-Time Equivalents (FTE's) =</t>
  </si>
  <si>
    <t>Tolls Program Manager</t>
  </si>
  <si>
    <t>Total Hourly Rate (with benefits)</t>
  </si>
  <si>
    <t>Tolls Manager - Account Operations</t>
  </si>
  <si>
    <t>Tolls Manager - Video and Violation Operations</t>
  </si>
  <si>
    <t>Supervisor - CSRs</t>
  </si>
  <si>
    <t>Senior CSR</t>
  </si>
  <si>
    <t>Full-Time CSR</t>
  </si>
  <si>
    <t>Mail Room Clerk</t>
  </si>
  <si>
    <t>Supervisor - Image Review Clerks</t>
  </si>
  <si>
    <t>Senior Image Review Clerk</t>
  </si>
  <si>
    <t>Image Review Clerk</t>
  </si>
  <si>
    <t>Video Collections Specialists</t>
  </si>
  <si>
    <t>Adjudication Law Officers</t>
  </si>
  <si>
    <t>Administrative / General Clerk</t>
  </si>
  <si>
    <t>OPERATIONS SERVICES UNIT PRICES</t>
  </si>
  <si>
    <t>OPERATIONS SERVICES TOTAL COSTS</t>
  </si>
  <si>
    <t>Total Cost</t>
  </si>
  <si>
    <t>TOTAL OPERATIONS PROJECT DEVELOPMENT COSTS</t>
  </si>
  <si>
    <t>ANNUAL TOTALS - TOLLS</t>
  </si>
  <si>
    <t>Shaded blocks are remarks, estimated quantities or equations and should not be changed by the proposer, except for labor categories.  Existing labor categories shall be left in, however the proposer may add other categories as desired.</t>
  </si>
  <si>
    <r>
      <t>Quantities:</t>
    </r>
    <r>
      <rPr>
        <sz val="10"/>
        <rFont val="Arial"/>
        <family val="2"/>
      </rPr>
      <t xml:space="preserve"> If the entered quantities must be changed for you to provide a complete,  compliant proposal, please make that change but also highlight it for review.</t>
    </r>
  </si>
  <si>
    <t>For the Operations Project Section:</t>
  </si>
  <si>
    <r>
      <t>This page provides notes and instructions for completing the Operations Price Proposal forms</t>
    </r>
    <r>
      <rPr>
        <sz val="10"/>
        <color indexed="10"/>
        <rFont val="Arial"/>
        <family val="2"/>
      </rPr>
      <t>.</t>
    </r>
  </si>
  <si>
    <r>
      <t>Project Sections:</t>
    </r>
    <r>
      <rPr>
        <sz val="10"/>
        <rFont val="Arial"/>
        <family val="2"/>
      </rPr>
      <t xml:space="preserve"> Note that proposers shall use this spreadsheet form for proposing on the Operations section.  On any given page for Operations all items must be addressed.  Even if the proposer intends to not ask for compensation according to any item, a "0" must be added to ensure the block was not simply missed.</t>
    </r>
    <r>
      <rPr>
        <b/>
        <sz val="10"/>
        <rFont val="Arial"/>
        <family val="2"/>
      </rPr>
      <t xml:space="preserve"> </t>
    </r>
  </si>
  <si>
    <r>
      <t xml:space="preserve">General: </t>
    </r>
    <r>
      <rPr>
        <sz val="10"/>
        <rFont val="Arial"/>
        <family val="2"/>
      </rPr>
      <t xml:space="preserve"> The Proposing Contractors are provided the Pricing Excel spreadsheet as a courtesy, however all Proposing Contractors using this spreadsheet accept all risk and responsibility for the workbook and results.   Each Proposing Contractor is implicitly making a proposal compliant with the full Scope of Work and all the Functional Requirements of this RFP.  In the event that a pay item or some type of compensation is not identified in the Price Proposal which is ultimately accepted by KYTC, the successful Proposing Contractor may not ask for additional compensation. </t>
    </r>
  </si>
  <si>
    <t>Toll Operations Contractor Administration</t>
  </si>
  <si>
    <t>Note: Annual Inflation Rate Used:</t>
  </si>
  <si>
    <t>Operations Services RFP Price Proposal - Tolling Component 3</t>
  </si>
  <si>
    <t>Per Month</t>
  </si>
  <si>
    <r>
      <t>Prices:</t>
    </r>
    <r>
      <rPr>
        <sz val="10"/>
        <rFont val="Arial"/>
        <family val="2"/>
      </rPr>
      <t xml:space="preserve"> All cells requiring a price entry are sequence numbered such as "101" (for Tolls Program Manager).  Enter prices in the highlighted blocks shown thus:</t>
    </r>
  </si>
  <si>
    <r>
      <t>101 to 116</t>
    </r>
    <r>
      <rPr>
        <sz val="10"/>
        <rFont val="Arial"/>
        <family val="2"/>
      </rPr>
      <t xml:space="preserve"> represent staffing required in various positions.  Total prices (to include benefits, etc.) on an hourly basis are to be provided.  This allows the most flexibility in staffing levels and ability to properly measure compensation for level of effort.  No other fees for profit, training, other benefits, etc., shall be added to these for compensation.  Note that rates for 2014 - 2015 (the ramp-up period) as well as 2016 through 2019 are to be provided.  </t>
    </r>
  </si>
  <si>
    <t>Please provide the fixed monthly operational price for each activity period.</t>
  </si>
  <si>
    <t>Total</t>
  </si>
  <si>
    <t>Contractor Startup Admin.</t>
  </si>
  <si>
    <t>Contractor Program Administration</t>
  </si>
  <si>
    <r>
      <t>Quantities:</t>
    </r>
    <r>
      <rPr>
        <sz val="10"/>
        <rFont val="Arial"/>
        <family val="2"/>
      </rPr>
      <t xml:space="preserve"> Note that quantities are the curent estimate based on projected traffic and transaction types.  </t>
    </r>
    <r>
      <rPr>
        <b/>
        <sz val="10"/>
        <rFont val="Arial"/>
        <family val="2"/>
      </rPr>
      <t>The quantities shown will be used for the price evaluations.</t>
    </r>
    <r>
      <rPr>
        <sz val="10"/>
        <rFont val="Arial"/>
        <family val="2"/>
      </rPr>
      <t xml:space="preserve">  </t>
    </r>
  </si>
  <si>
    <r>
      <t xml:space="preserve">1 to 2 </t>
    </r>
    <r>
      <rPr>
        <sz val="10"/>
        <rFont val="Arial"/>
        <family val="2"/>
      </rPr>
      <t>represent project development items to be paid either monthly or on the basis of milestone completions.  The Contractor's overhead, profit, and non-direct-labor costs shall be covered by this monthly fee.  Contractor administration is in two parts. Startup Administration representing minimal staff and location and buildout of the Operations Center and CSC(s).  Program Administration commencing with CSC operations.</t>
    </r>
  </si>
</sst>
</file>

<file path=xl/styles.xml><?xml version="1.0" encoding="utf-8"?>
<styleSheet xmlns="http://schemas.openxmlformats.org/spreadsheetml/2006/main">
  <numFmts count="4">
    <numFmt numFmtId="164" formatCode="&quot;$&quot;#,##0"/>
    <numFmt numFmtId="165" formatCode="0.0%"/>
    <numFmt numFmtId="166" formatCode="#,##0.0"/>
    <numFmt numFmtId="167" formatCode="&quot;$&quot;#,##0.00"/>
  </numFmts>
  <fonts count="23">
    <font>
      <sz val="10"/>
      <name val="Arial"/>
    </font>
    <font>
      <b/>
      <sz val="10"/>
      <name val="Arial"/>
      <family val="2"/>
    </font>
    <font>
      <sz val="8"/>
      <name val="Arial"/>
      <family val="2"/>
    </font>
    <font>
      <sz val="10"/>
      <name val="Arial"/>
      <family val="2"/>
    </font>
    <font>
      <sz val="8"/>
      <name val="Arial"/>
      <family val="2"/>
    </font>
    <font>
      <b/>
      <sz val="14"/>
      <name val="Arial"/>
      <family val="2"/>
    </font>
    <font>
      <b/>
      <sz val="14"/>
      <color indexed="9"/>
      <name val="Arial"/>
      <family val="2"/>
    </font>
    <font>
      <b/>
      <sz val="8"/>
      <name val="Arial"/>
      <family val="2"/>
    </font>
    <font>
      <b/>
      <sz val="12"/>
      <name val="Arial"/>
      <family val="2"/>
    </font>
    <font>
      <sz val="12"/>
      <name val="Arial"/>
      <family val="2"/>
    </font>
    <font>
      <b/>
      <sz val="12"/>
      <color indexed="9"/>
      <name val="Arial"/>
      <family val="2"/>
    </font>
    <font>
      <i/>
      <sz val="10"/>
      <name val="Arial"/>
      <family val="2"/>
    </font>
    <font>
      <sz val="12"/>
      <name val="Arial"/>
      <family val="2"/>
    </font>
    <font>
      <sz val="10"/>
      <color indexed="10"/>
      <name val="Arial"/>
      <family val="2"/>
    </font>
    <font>
      <b/>
      <i/>
      <sz val="10"/>
      <color indexed="9"/>
      <name val="Arial"/>
      <family val="2"/>
    </font>
    <font>
      <i/>
      <sz val="8"/>
      <name val="Arial"/>
      <family val="2"/>
    </font>
    <font>
      <i/>
      <u/>
      <sz val="12"/>
      <name val="Arial"/>
      <family val="2"/>
    </font>
    <font>
      <b/>
      <sz val="9"/>
      <name val="Arial"/>
      <family val="2"/>
    </font>
    <font>
      <sz val="10"/>
      <color indexed="9"/>
      <name val="Arial"/>
      <family val="2"/>
    </font>
    <font>
      <sz val="9"/>
      <name val="Arial"/>
      <family val="2"/>
    </font>
    <font>
      <sz val="10"/>
      <color rgb="FFFF0000"/>
      <name val="Arial"/>
      <family val="2"/>
    </font>
    <font>
      <u/>
      <sz val="10"/>
      <color theme="10"/>
      <name val="Arial"/>
      <family val="2"/>
    </font>
    <font>
      <u/>
      <sz val="12"/>
      <color theme="10"/>
      <name val="Arial"/>
      <family val="2"/>
    </font>
  </fonts>
  <fills count="7">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s>
  <borders count="53">
    <border>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right/>
      <top style="thin">
        <color indexed="64"/>
      </top>
      <bottom style="double">
        <color indexed="64"/>
      </bottom>
      <diagonal/>
    </border>
    <border>
      <left/>
      <right style="thin">
        <color indexed="64"/>
      </right>
      <top style="dotted">
        <color indexed="64"/>
      </top>
      <bottom style="dotted">
        <color indexed="64"/>
      </bottom>
      <diagonal/>
    </border>
    <border>
      <left/>
      <right style="thin">
        <color indexed="64"/>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255">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indent="1"/>
    </xf>
    <xf numFmtId="164" fontId="3" fillId="2" borderId="0" xfId="0" applyNumberFormat="1" applyFont="1" applyFill="1" applyBorder="1" applyAlignment="1">
      <alignment horizontal="right" vertical="center" indent="1"/>
    </xf>
    <xf numFmtId="0" fontId="3" fillId="2" borderId="0" xfId="0" applyFont="1" applyFill="1" applyBorder="1" applyAlignment="1">
      <alignment vertical="center"/>
    </xf>
    <xf numFmtId="0" fontId="1" fillId="2" borderId="0" xfId="0" applyFont="1" applyFill="1" applyBorder="1" applyAlignment="1">
      <alignment horizontal="justify" vertical="center" wrapText="1"/>
    </xf>
    <xf numFmtId="0" fontId="0" fillId="0" borderId="0" xfId="0" applyAlignment="1">
      <alignment horizontal="left"/>
    </xf>
    <xf numFmtId="0" fontId="1" fillId="0" borderId="0" xfId="0" applyFont="1"/>
    <xf numFmtId="0" fontId="0" fillId="2" borderId="0" xfId="0" applyFill="1" applyBorder="1"/>
    <xf numFmtId="0" fontId="0" fillId="2" borderId="0" xfId="0" applyFill="1" applyBorder="1" applyAlignment="1">
      <alignment horizontal="left"/>
    </xf>
    <xf numFmtId="0" fontId="3" fillId="2" borderId="0" xfId="0" applyFont="1" applyFill="1" applyBorder="1" applyAlignment="1">
      <alignment horizontal="right" vertical="center" indent="1"/>
    </xf>
    <xf numFmtId="0" fontId="3" fillId="0" borderId="0" xfId="0" applyFont="1" applyFill="1"/>
    <xf numFmtId="0" fontId="3" fillId="0" borderId="0" xfId="0" applyFont="1" applyFill="1" applyAlignment="1">
      <alignment horizontal="center" vertical="center"/>
    </xf>
    <xf numFmtId="0" fontId="3" fillId="0" borderId="0" xfId="0" applyFont="1" applyFill="1" applyAlignment="1">
      <alignment horizontal="right" vertical="center" indent="1"/>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1" fillId="2" borderId="0" xfId="0" applyFont="1" applyFill="1" applyBorder="1" applyAlignment="1">
      <alignment horizontal="left" vertical="center" indent="1"/>
    </xf>
    <xf numFmtId="0" fontId="0" fillId="3" borderId="6" xfId="0" applyFill="1" applyBorder="1"/>
    <xf numFmtId="0" fontId="10" fillId="2" borderId="0" xfId="0" applyFont="1" applyFill="1" applyBorder="1" applyAlignment="1">
      <alignment vertical="center"/>
    </xf>
    <xf numFmtId="0" fontId="7" fillId="3" borderId="6" xfId="0" applyFont="1" applyFill="1" applyBorder="1" applyAlignment="1">
      <alignment horizontal="center" vertical="center" wrapText="1"/>
    </xf>
    <xf numFmtId="0" fontId="10" fillId="2" borderId="1" xfId="0" applyFont="1" applyFill="1" applyBorder="1" applyAlignment="1">
      <alignment vertical="center"/>
    </xf>
    <xf numFmtId="0" fontId="3" fillId="2" borderId="0" xfId="0" applyFont="1" applyFill="1" applyBorder="1" applyAlignment="1">
      <alignment horizontal="center" vertical="center" wrapText="1"/>
    </xf>
    <xf numFmtId="0" fontId="0" fillId="3" borderId="11" xfId="0" applyFill="1" applyBorder="1"/>
    <xf numFmtId="0" fontId="0" fillId="3" borderId="2" xfId="0" applyFill="1" applyBorder="1"/>
    <xf numFmtId="0" fontId="0" fillId="3" borderId="4" xfId="0" applyFill="1" applyBorder="1"/>
    <xf numFmtId="0" fontId="0" fillId="2" borderId="1" xfId="0" applyFill="1" applyBorder="1"/>
    <xf numFmtId="0" fontId="0" fillId="2" borderId="3" xfId="0" applyFill="1" applyBorder="1"/>
    <xf numFmtId="0" fontId="6" fillId="3" borderId="11" xfId="0" applyFont="1" applyFill="1" applyBorder="1" applyAlignment="1">
      <alignment horizontal="left" vertical="center"/>
    </xf>
    <xf numFmtId="0" fontId="6" fillId="3" borderId="1" xfId="0" applyFont="1" applyFill="1" applyBorder="1" applyAlignment="1">
      <alignment horizontal="left" vertical="center"/>
    </xf>
    <xf numFmtId="0" fontId="7" fillId="3" borderId="3" xfId="0" applyFont="1" applyFill="1" applyBorder="1" applyAlignment="1">
      <alignment horizontal="center" vertical="center" wrapText="1"/>
    </xf>
    <xf numFmtId="0" fontId="1" fillId="2" borderId="3" xfId="0" applyFont="1" applyFill="1" applyBorder="1" applyAlignment="1">
      <alignment horizontal="center"/>
    </xf>
    <xf numFmtId="0" fontId="1" fillId="2" borderId="3" xfId="0" applyFont="1" applyFill="1" applyBorder="1"/>
    <xf numFmtId="0" fontId="5" fillId="2" borderId="0" xfId="0" applyFont="1" applyFill="1" applyBorder="1" applyAlignment="1">
      <alignment horizontal="left"/>
    </xf>
    <xf numFmtId="0" fontId="1" fillId="2" borderId="0" xfId="0" applyFont="1" applyFill="1" applyBorder="1"/>
    <xf numFmtId="0" fontId="8" fillId="2" borderId="0" xfId="0" applyFont="1" applyFill="1" applyBorder="1"/>
    <xf numFmtId="0" fontId="9" fillId="2" borderId="0" xfId="0" applyFont="1" applyFill="1" applyBorder="1" applyAlignment="1">
      <alignment horizontal="center"/>
    </xf>
    <xf numFmtId="0" fontId="10" fillId="3" borderId="11" xfId="0" applyFont="1" applyFill="1" applyBorder="1" applyAlignment="1">
      <alignment vertical="center"/>
    </xf>
    <xf numFmtId="0" fontId="10" fillId="3" borderId="1" xfId="0" applyFont="1" applyFill="1" applyBorder="1" applyAlignment="1">
      <alignment vertic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9" fillId="2" borderId="1" xfId="0" applyFont="1" applyFill="1" applyBorder="1" applyAlignment="1">
      <alignment horizontal="right" vertical="center" indent="1"/>
    </xf>
    <xf numFmtId="0" fontId="3" fillId="2" borderId="1" xfId="0" applyFont="1" applyFill="1" applyBorder="1" applyAlignment="1">
      <alignment horizontal="right" vertical="center" indent="1"/>
    </xf>
    <xf numFmtId="0" fontId="3" fillId="2" borderId="1" xfId="0" applyFont="1" applyFill="1" applyBorder="1" applyAlignment="1">
      <alignment vertical="center" textRotation="90"/>
    </xf>
    <xf numFmtId="0" fontId="1" fillId="2" borderId="0" xfId="0" applyFont="1" applyFill="1" applyBorder="1" applyAlignment="1">
      <alignment horizontal="left" vertical="center"/>
    </xf>
    <xf numFmtId="0" fontId="0" fillId="3" borderId="3" xfId="0" applyFill="1" applyBorder="1"/>
    <xf numFmtId="0" fontId="1" fillId="2" borderId="0" xfId="0" applyFont="1" applyFill="1" applyBorder="1" applyAlignment="1">
      <alignment horizontal="justify" vertical="top" wrapText="1"/>
    </xf>
    <xf numFmtId="0" fontId="9" fillId="2" borderId="0" xfId="0" applyFont="1" applyFill="1" applyBorder="1" applyAlignment="1"/>
    <xf numFmtId="0" fontId="16" fillId="2" borderId="0" xfId="0" applyFont="1" applyFill="1" applyBorder="1" applyAlignment="1">
      <alignment horizontal="center"/>
    </xf>
    <xf numFmtId="0" fontId="16" fillId="2" borderId="0" xfId="0" applyFont="1" applyFill="1" applyBorder="1"/>
    <xf numFmtId="0" fontId="12" fillId="2" borderId="0" xfId="0" applyFont="1" applyFill="1" applyBorder="1" applyAlignment="1">
      <alignment horizontal="right"/>
    </xf>
    <xf numFmtId="0" fontId="10" fillId="3" borderId="8" xfId="0" applyFont="1" applyFill="1" applyBorder="1" applyAlignment="1">
      <alignment vertical="center"/>
    </xf>
    <xf numFmtId="0" fontId="10" fillId="3" borderId="2" xfId="0" applyFont="1" applyFill="1" applyBorder="1" applyAlignment="1">
      <alignment vertical="center"/>
    </xf>
    <xf numFmtId="0" fontId="10" fillId="3" borderId="7" xfId="0" applyFont="1" applyFill="1" applyBorder="1" applyAlignment="1">
      <alignment vertical="center"/>
    </xf>
    <xf numFmtId="0" fontId="10" fillId="3" borderId="0" xfId="0" applyFont="1" applyFill="1" applyBorder="1" applyAlignment="1">
      <alignment vertical="center"/>
    </xf>
    <xf numFmtId="0" fontId="0" fillId="2" borderId="0" xfId="0" applyFill="1" applyBorder="1" applyAlignment="1"/>
    <xf numFmtId="0" fontId="5" fillId="2" borderId="0" xfId="0" applyFont="1" applyFill="1" applyBorder="1" applyAlignment="1"/>
    <xf numFmtId="9" fontId="3" fillId="2" borderId="9" xfId="0" applyNumberFormat="1" applyFont="1" applyFill="1" applyBorder="1" applyAlignment="1">
      <alignment horizontal="right" vertical="center" indent="1"/>
    </xf>
    <xf numFmtId="0" fontId="3" fillId="0" borderId="8" xfId="0" applyFont="1" applyFill="1" applyBorder="1" applyAlignment="1">
      <alignment horizontal="right" vertical="center"/>
    </xf>
    <xf numFmtId="0" fontId="14" fillId="0" borderId="8" xfId="0" applyFont="1" applyFill="1" applyBorder="1" applyAlignment="1">
      <alignment vertical="center"/>
    </xf>
    <xf numFmtId="0" fontId="4" fillId="0" borderId="8" xfId="0" applyFont="1" applyFill="1" applyBorder="1" applyAlignment="1">
      <alignment vertical="center" wrapText="1"/>
    </xf>
    <xf numFmtId="0" fontId="0" fillId="2" borderId="2" xfId="0" applyFill="1" applyBorder="1"/>
    <xf numFmtId="0" fontId="9" fillId="2" borderId="7" xfId="0" applyFont="1" applyFill="1" applyBorder="1" applyAlignment="1">
      <alignment horizontal="center"/>
    </xf>
    <xf numFmtId="0" fontId="9" fillId="2" borderId="7" xfId="0" applyFont="1" applyFill="1" applyBorder="1"/>
    <xf numFmtId="0" fontId="0" fillId="2" borderId="4" xfId="0" applyFill="1" applyBorder="1"/>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textRotation="90"/>
    </xf>
    <xf numFmtId="0" fontId="11" fillId="4" borderId="12" xfId="0" applyFont="1" applyFill="1" applyBorder="1" applyAlignment="1">
      <alignment horizontal="right" vertical="center" indent="1"/>
    </xf>
    <xf numFmtId="0" fontId="11" fillId="4" borderId="15" xfId="0" applyFont="1" applyFill="1" applyBorder="1" applyAlignment="1">
      <alignment horizontal="center" vertical="center"/>
    </xf>
    <xf numFmtId="0" fontId="11" fillId="4" borderId="22" xfId="0" applyFont="1" applyFill="1" applyBorder="1" applyAlignment="1">
      <alignment horizontal="center" vertical="center"/>
    </xf>
    <xf numFmtId="3" fontId="4" fillId="2" borderId="13" xfId="0" applyNumberFormat="1" applyFont="1" applyFill="1" applyBorder="1" applyAlignment="1">
      <alignment horizontal="right" vertical="center" wrapText="1" indent="1"/>
    </xf>
    <xf numFmtId="9" fontId="3" fillId="2" borderId="21" xfId="0" applyNumberFormat="1" applyFont="1" applyFill="1" applyBorder="1" applyAlignment="1">
      <alignment horizontal="right" vertical="center" indent="1"/>
    </xf>
    <xf numFmtId="3" fontId="4" fillId="2" borderId="13" xfId="0" applyNumberFormat="1" applyFont="1" applyFill="1" applyBorder="1" applyAlignment="1">
      <alignment horizontal="right" vertical="center" indent="1"/>
    </xf>
    <xf numFmtId="3" fontId="4" fillId="2" borderId="14" xfId="0" applyNumberFormat="1" applyFont="1" applyFill="1" applyBorder="1" applyAlignment="1">
      <alignment horizontal="right" vertical="center" indent="1"/>
    </xf>
    <xf numFmtId="0" fontId="3" fillId="2" borderId="0" xfId="0" applyFont="1" applyFill="1" applyBorder="1" applyAlignment="1">
      <alignment horizontal="right" vertical="center"/>
    </xf>
    <xf numFmtId="9" fontId="3" fillId="6" borderId="9" xfId="0" applyNumberFormat="1" applyFont="1" applyFill="1" applyBorder="1" applyAlignment="1">
      <alignment horizontal="right" vertical="center" indent="1"/>
    </xf>
    <xf numFmtId="0" fontId="11" fillId="4" borderId="17" xfId="0" applyFont="1" applyFill="1" applyBorder="1" applyAlignment="1">
      <alignment horizontal="right" vertical="center" indent="1"/>
    </xf>
    <xf numFmtId="3" fontId="4" fillId="2" borderId="25" xfId="0" applyNumberFormat="1" applyFont="1" applyFill="1" applyBorder="1" applyAlignment="1">
      <alignment horizontal="right" vertical="center" wrapText="1" indent="1"/>
    </xf>
    <xf numFmtId="0" fontId="4" fillId="6" borderId="13" xfId="0" applyFont="1" applyFill="1" applyBorder="1" applyAlignment="1">
      <alignment horizontal="right" vertical="center" indent="1"/>
    </xf>
    <xf numFmtId="9" fontId="15" fillId="4" borderId="10" xfId="0" applyNumberFormat="1" applyFont="1" applyFill="1" applyBorder="1" applyAlignment="1">
      <alignment horizontal="center" vertical="center" wrapText="1"/>
    </xf>
    <xf numFmtId="0" fontId="15" fillId="4" borderId="23" xfId="0" applyFont="1" applyFill="1" applyBorder="1" applyAlignment="1">
      <alignment horizontal="center" vertical="center" wrapText="1"/>
    </xf>
    <xf numFmtId="9" fontId="3" fillId="2" borderId="29" xfId="0" applyNumberFormat="1" applyFont="1" applyFill="1" applyBorder="1" applyAlignment="1">
      <alignment horizontal="right" vertical="center" indent="1"/>
    </xf>
    <xf numFmtId="9" fontId="3" fillId="2" borderId="30" xfId="0" applyNumberFormat="1" applyFont="1" applyFill="1" applyBorder="1" applyAlignment="1">
      <alignment horizontal="right" vertical="center" indent="1"/>
    </xf>
    <xf numFmtId="9" fontId="3" fillId="6" borderId="21" xfId="0" applyNumberFormat="1" applyFont="1" applyFill="1" applyBorder="1" applyAlignment="1">
      <alignment horizontal="right" vertical="center" indent="1"/>
    </xf>
    <xf numFmtId="0" fontId="8" fillId="4" borderId="31" xfId="0" applyFont="1" applyFill="1" applyBorder="1" applyAlignment="1">
      <alignment horizontal="center" vertical="center" wrapText="1"/>
    </xf>
    <xf numFmtId="0" fontId="1" fillId="4" borderId="0" xfId="0" applyFont="1" applyFill="1" applyBorder="1" applyAlignment="1">
      <alignment horizontal="left" vertical="center" indent="1"/>
    </xf>
    <xf numFmtId="0" fontId="8" fillId="4" borderId="0" xfId="0" applyFont="1" applyFill="1" applyBorder="1" applyAlignment="1">
      <alignment horizontal="left" vertical="center" indent="1"/>
    </xf>
    <xf numFmtId="0" fontId="0" fillId="4" borderId="0" xfId="0" applyFill="1" applyBorder="1" applyAlignment="1">
      <alignment horizontal="center" vertical="center" wrapText="1"/>
    </xf>
    <xf numFmtId="164" fontId="3" fillId="4" borderId="0" xfId="0" applyNumberFormat="1" applyFont="1" applyFill="1" applyBorder="1" applyAlignment="1">
      <alignment horizontal="left" vertical="center" indent="1"/>
    </xf>
    <xf numFmtId="164" fontId="3" fillId="4" borderId="0" xfId="0" applyNumberFormat="1" applyFont="1" applyFill="1" applyBorder="1" applyAlignment="1">
      <alignment horizontal="right" vertical="center"/>
    </xf>
    <xf numFmtId="0" fontId="4" fillId="4" borderId="0"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8" fillId="4" borderId="33" xfId="0"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0" fontId="4" fillId="4" borderId="34" xfId="0" applyFont="1" applyFill="1" applyBorder="1" applyAlignment="1">
      <alignment horizontal="center" vertical="center" wrapText="1"/>
    </xf>
    <xf numFmtId="3" fontId="3" fillId="4" borderId="0" xfId="0" applyNumberFormat="1" applyFont="1" applyFill="1" applyBorder="1" applyAlignment="1">
      <alignment horizontal="center" vertical="center" wrapText="1"/>
    </xf>
    <xf numFmtId="0" fontId="8" fillId="2" borderId="31" xfId="0" applyFont="1" applyFill="1" applyBorder="1" applyAlignment="1">
      <alignment horizontal="center" vertical="center" wrapText="1"/>
    </xf>
    <xf numFmtId="0" fontId="3" fillId="2" borderId="0" xfId="0" applyFont="1" applyFill="1" applyBorder="1" applyAlignment="1">
      <alignment horizontal="right" vertical="center" wrapText="1"/>
    </xf>
    <xf numFmtId="0" fontId="4" fillId="2" borderId="0" xfId="0" applyFont="1" applyFill="1" applyBorder="1" applyAlignment="1">
      <alignment horizontal="right" vertical="center" wrapText="1"/>
    </xf>
    <xf numFmtId="3" fontId="3" fillId="2" borderId="0" xfId="0" applyNumberFormat="1" applyFont="1" applyFill="1" applyBorder="1" applyAlignment="1">
      <alignment horizontal="right" vertical="center" indent="1"/>
    </xf>
    <xf numFmtId="0" fontId="4" fillId="2" borderId="26" xfId="0" applyFont="1" applyFill="1" applyBorder="1" applyAlignment="1">
      <alignment horizontal="center" vertical="center" wrapText="1"/>
    </xf>
    <xf numFmtId="164" fontId="3" fillId="2" borderId="0" xfId="0" applyNumberFormat="1" applyFont="1" applyFill="1" applyBorder="1" applyAlignment="1">
      <alignment horizontal="left" vertical="center" indent="1"/>
    </xf>
    <xf numFmtId="0" fontId="8" fillId="2" borderId="0" xfId="0" applyFont="1" applyFill="1" applyBorder="1" applyAlignment="1">
      <alignment horizontal="left" vertical="center" indent="1"/>
    </xf>
    <xf numFmtId="0" fontId="0" fillId="2" borderId="0" xfId="0" applyFill="1" applyBorder="1" applyAlignment="1">
      <alignment horizontal="center" vertical="center" wrapText="1"/>
    </xf>
    <xf numFmtId="164" fontId="3" fillId="2" borderId="0" xfId="0" applyNumberFormat="1" applyFont="1" applyFill="1" applyBorder="1" applyAlignment="1">
      <alignment horizontal="right" vertical="center"/>
    </xf>
    <xf numFmtId="0" fontId="4" fillId="2" borderId="0" xfId="0" applyFont="1" applyFill="1" applyBorder="1" applyAlignment="1">
      <alignment horizontal="center" vertical="center" wrapText="1"/>
    </xf>
    <xf numFmtId="0" fontId="8" fillId="4" borderId="31" xfId="0" applyFont="1" applyFill="1" applyBorder="1" applyAlignment="1">
      <alignment horizontal="center" vertical="center" wrapText="1"/>
    </xf>
    <xf numFmtId="1" fontId="3" fillId="4" borderId="0" xfId="0" applyNumberFormat="1" applyFont="1" applyFill="1" applyBorder="1" applyAlignment="1">
      <alignment horizontal="center" vertical="center" wrapText="1"/>
    </xf>
    <xf numFmtId="1" fontId="3" fillId="4" borderId="0" xfId="0" applyNumberFormat="1" applyFont="1" applyFill="1" applyBorder="1" applyAlignment="1">
      <alignment horizontal="center" vertical="center"/>
    </xf>
    <xf numFmtId="0" fontId="3" fillId="4" borderId="26" xfId="0" applyFont="1" applyFill="1" applyBorder="1" applyAlignment="1">
      <alignment horizontal="center" vertical="center"/>
    </xf>
    <xf numFmtId="0" fontId="0" fillId="2" borderId="0" xfId="0" applyFill="1" applyBorder="1" applyAlignment="1">
      <alignment vertical="center"/>
    </xf>
    <xf numFmtId="3" fontId="3" fillId="2" borderId="0" xfId="0" applyNumberFormat="1"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3" fontId="3" fillId="2" borderId="0" xfId="0" applyNumberFormat="1" applyFont="1" applyFill="1" applyBorder="1" applyAlignment="1">
      <alignment horizontal="right" vertical="center"/>
    </xf>
    <xf numFmtId="3" fontId="3" fillId="2" borderId="0" xfId="0" applyNumberFormat="1" applyFont="1" applyFill="1" applyBorder="1" applyAlignment="1">
      <alignment horizontal="left" vertical="center"/>
    </xf>
    <xf numFmtId="0" fontId="3" fillId="2" borderId="26" xfId="0" applyFont="1" applyFill="1" applyBorder="1" applyAlignment="1">
      <alignment horizontal="center" vertical="center"/>
    </xf>
    <xf numFmtId="1" fontId="3" fillId="2" borderId="0" xfId="0" applyNumberFormat="1" applyFont="1" applyFill="1" applyBorder="1" applyAlignment="1">
      <alignment horizontal="center"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wrapText="1"/>
    </xf>
    <xf numFmtId="0" fontId="4" fillId="2" borderId="36" xfId="0" applyFont="1" applyFill="1" applyBorder="1" applyAlignment="1">
      <alignment horizontal="right" vertical="center" wrapText="1"/>
    </xf>
    <xf numFmtId="166" fontId="3" fillId="2" borderId="9" xfId="0" applyNumberFormat="1" applyFont="1" applyFill="1" applyBorder="1" applyAlignment="1">
      <alignment horizontal="right" vertical="center" indent="1"/>
    </xf>
    <xf numFmtId="0" fontId="3" fillId="2" borderId="26" xfId="0" applyFont="1" applyFill="1" applyBorder="1" applyAlignment="1">
      <alignment horizontal="center"/>
    </xf>
    <xf numFmtId="0" fontId="3" fillId="2" borderId="37" xfId="0" applyFont="1" applyFill="1" applyBorder="1" applyAlignment="1">
      <alignment horizontal="right" vertical="center" wrapText="1"/>
    </xf>
    <xf numFmtId="0" fontId="4" fillId="2" borderId="35" xfId="0" applyFont="1" applyFill="1" applyBorder="1" applyAlignment="1">
      <alignment horizontal="right" vertical="center" wrapText="1"/>
    </xf>
    <xf numFmtId="164" fontId="3" fillId="4" borderId="19" xfId="0" applyNumberFormat="1" applyFont="1" applyFill="1" applyBorder="1" applyAlignment="1">
      <alignment horizontal="right" vertical="center"/>
    </xf>
    <xf numFmtId="164" fontId="3" fillId="4" borderId="19" xfId="0" applyNumberFormat="1" applyFont="1" applyFill="1" applyBorder="1" applyAlignment="1">
      <alignment horizontal="left" vertical="center" indent="1"/>
    </xf>
    <xf numFmtId="0" fontId="4" fillId="4" borderId="19" xfId="0" applyFont="1" applyFill="1" applyBorder="1" applyAlignment="1">
      <alignment horizontal="center" vertical="center" wrapText="1"/>
    </xf>
    <xf numFmtId="0" fontId="0" fillId="4" borderId="19" xfId="0" applyFill="1" applyBorder="1" applyAlignment="1">
      <alignment horizontal="center" vertical="center" wrapText="1"/>
    </xf>
    <xf numFmtId="3" fontId="1" fillId="2" borderId="0" xfId="0" applyNumberFormat="1" applyFont="1" applyFill="1" applyBorder="1" applyAlignment="1">
      <alignment horizontal="right" vertical="center" indent="1"/>
    </xf>
    <xf numFmtId="164" fontId="1" fillId="2" borderId="0" xfId="0" applyNumberFormat="1" applyFont="1" applyFill="1" applyBorder="1" applyAlignment="1">
      <alignment horizontal="right" vertical="center"/>
    </xf>
    <xf numFmtId="164" fontId="1" fillId="2" borderId="0" xfId="0" applyNumberFormat="1" applyFont="1" applyFill="1" applyBorder="1" applyAlignment="1">
      <alignment horizontal="right" vertical="center" indent="1"/>
    </xf>
    <xf numFmtId="49" fontId="3" fillId="2" borderId="0" xfId="0" applyNumberFormat="1" applyFont="1" applyFill="1" applyBorder="1" applyAlignment="1">
      <alignment horizontal="center" vertical="center"/>
    </xf>
    <xf numFmtId="1" fontId="3" fillId="2" borderId="0" xfId="0" applyNumberFormat="1" applyFont="1" applyFill="1" applyBorder="1" applyAlignment="1">
      <alignment horizontal="right" vertical="center" wrapText="1" indent="1"/>
    </xf>
    <xf numFmtId="1" fontId="3" fillId="2" borderId="0" xfId="0" applyNumberFormat="1" applyFont="1" applyFill="1" applyBorder="1" applyAlignment="1">
      <alignment horizontal="right" vertical="center" indent="1"/>
    </xf>
    <xf numFmtId="165" fontId="3" fillId="2" borderId="0" xfId="0" applyNumberFormat="1" applyFont="1" applyFill="1" applyBorder="1" applyAlignment="1">
      <alignment horizontal="left" vertical="center"/>
    </xf>
    <xf numFmtId="0" fontId="18" fillId="0" borderId="0" xfId="0" applyFont="1"/>
    <xf numFmtId="0" fontId="4" fillId="2" borderId="37" xfId="0" applyFont="1" applyFill="1" applyBorder="1" applyAlignment="1">
      <alignment horizontal="right" vertical="center" wrapText="1"/>
    </xf>
    <xf numFmtId="164" fontId="3" fillId="2" borderId="20" xfId="0" applyNumberFormat="1" applyFont="1" applyFill="1" applyBorder="1" applyAlignment="1">
      <alignment horizontal="right" vertical="center" indent="1"/>
    </xf>
    <xf numFmtId="164" fontId="3" fillId="2" borderId="0" xfId="0" applyNumberFormat="1" applyFont="1" applyFill="1" applyBorder="1" applyAlignment="1">
      <alignment horizontal="right" vertical="center" wrapText="1" indent="1"/>
    </xf>
    <xf numFmtId="0" fontId="4" fillId="2" borderId="0" xfId="0" applyFont="1" applyFill="1" applyBorder="1" applyAlignment="1">
      <alignment horizontal="right" vertical="center"/>
    </xf>
    <xf numFmtId="0" fontId="17" fillId="2" borderId="0" xfId="0" applyFont="1" applyFill="1" applyBorder="1" applyAlignment="1">
      <alignment horizontal="right" vertical="center"/>
    </xf>
    <xf numFmtId="164" fontId="1" fillId="2" borderId="40" xfId="0" applyNumberFormat="1" applyFont="1" applyFill="1" applyBorder="1" applyAlignment="1">
      <alignment horizontal="right" vertical="center" indent="1"/>
    </xf>
    <xf numFmtId="3" fontId="4" fillId="2" borderId="0" xfId="0" applyNumberFormat="1" applyFont="1" applyFill="1" applyBorder="1" applyAlignment="1">
      <alignment horizontal="center" vertical="center" wrapText="1"/>
    </xf>
    <xf numFmtId="164" fontId="1" fillId="2" borderId="20" xfId="0" applyNumberFormat="1" applyFont="1" applyFill="1" applyBorder="1" applyAlignment="1">
      <alignment horizontal="right" vertical="center" indent="1"/>
    </xf>
    <xf numFmtId="164" fontId="3" fillId="2" borderId="9" xfId="0" applyNumberFormat="1" applyFont="1" applyFill="1" applyBorder="1" applyAlignment="1">
      <alignment horizontal="right" vertical="center" indent="1"/>
    </xf>
    <xf numFmtId="164" fontId="3" fillId="2" borderId="18" xfId="0" applyNumberFormat="1" applyFont="1" applyFill="1" applyBorder="1" applyAlignment="1">
      <alignment horizontal="right" vertical="center" indent="1"/>
    </xf>
    <xf numFmtId="0" fontId="7" fillId="2" borderId="35" xfId="0" applyFont="1" applyFill="1" applyBorder="1" applyAlignment="1">
      <alignment horizontal="right" vertical="center" wrapText="1"/>
    </xf>
    <xf numFmtId="0" fontId="0" fillId="2" borderId="41" xfId="0" applyFill="1" applyBorder="1" applyAlignment="1">
      <alignment horizontal="center" vertical="center" wrapText="1"/>
    </xf>
    <xf numFmtId="164" fontId="1" fillId="2" borderId="9" xfId="0" applyNumberFormat="1" applyFont="1" applyFill="1" applyBorder="1" applyAlignment="1">
      <alignment horizontal="right" vertical="center" indent="1"/>
    </xf>
    <xf numFmtId="0" fontId="0" fillId="2" borderId="0" xfId="0" applyFill="1" applyAlignment="1">
      <alignment horizontal="center" vertical="center" wrapText="1"/>
    </xf>
    <xf numFmtId="0" fontId="3" fillId="2" borderId="32" xfId="0" applyFont="1" applyFill="1" applyBorder="1" applyAlignment="1">
      <alignment horizontal="right" vertical="center"/>
    </xf>
    <xf numFmtId="0" fontId="3" fillId="2" borderId="27" xfId="0" applyFont="1" applyFill="1" applyBorder="1" applyAlignment="1">
      <alignment horizontal="right" vertical="center"/>
    </xf>
    <xf numFmtId="0" fontId="3" fillId="2" borderId="27" xfId="0" applyFont="1" applyFill="1" applyBorder="1" applyAlignment="1">
      <alignment horizontal="center" vertical="center" wrapText="1"/>
    </xf>
    <xf numFmtId="164" fontId="3" fillId="2" borderId="27" xfId="0" applyNumberFormat="1" applyFont="1" applyFill="1" applyBorder="1" applyAlignment="1">
      <alignment horizontal="right" vertical="center"/>
    </xf>
    <xf numFmtId="0" fontId="3" fillId="2" borderId="28" xfId="0" applyFont="1" applyFill="1" applyBorder="1" applyAlignment="1">
      <alignment horizontal="center"/>
    </xf>
    <xf numFmtId="0" fontId="3" fillId="0" borderId="0" xfId="0" applyFont="1" applyAlignment="1">
      <alignment horizontal="right"/>
    </xf>
    <xf numFmtId="3" fontId="3" fillId="0" borderId="0" xfId="0" applyNumberFormat="1" applyFont="1"/>
    <xf numFmtId="0" fontId="7" fillId="0" borderId="0" xfId="0" applyFont="1" applyAlignment="1">
      <alignment horizontal="center" vertical="center" wrapText="1"/>
    </xf>
    <xf numFmtId="3" fontId="1" fillId="2" borderId="0" xfId="0" applyNumberFormat="1" applyFont="1" applyFill="1" applyBorder="1" applyAlignment="1">
      <alignment horizontal="left" vertical="center"/>
    </xf>
    <xf numFmtId="0" fontId="4" fillId="0" borderId="0" xfId="0" applyFont="1" applyAlignment="1">
      <alignment vertical="center" wrapText="1"/>
    </xf>
    <xf numFmtId="164" fontId="3" fillId="5" borderId="9" xfId="0" applyNumberFormat="1" applyFont="1" applyFill="1" applyBorder="1" applyAlignment="1">
      <alignment horizontal="justify" vertical="center" wrapText="1"/>
    </xf>
    <xf numFmtId="164" fontId="1" fillId="2" borderId="0" xfId="0" applyNumberFormat="1" applyFont="1" applyFill="1" applyBorder="1" applyAlignment="1">
      <alignment horizontal="justify" vertical="center"/>
    </xf>
    <xf numFmtId="164" fontId="1" fillId="2" borderId="0" xfId="0" applyNumberFormat="1" applyFont="1" applyFill="1" applyBorder="1" applyAlignment="1">
      <alignment horizontal="justify" vertical="center" wrapText="1"/>
    </xf>
    <xf numFmtId="0" fontId="4" fillId="0" borderId="0" xfId="0" applyFont="1" applyAlignment="1">
      <alignment wrapText="1"/>
    </xf>
    <xf numFmtId="0" fontId="1" fillId="2" borderId="0" xfId="0" applyFont="1" applyFill="1" applyBorder="1" applyAlignment="1">
      <alignment horizontal="left" vertical="center" wrapText="1" indent="1"/>
    </xf>
    <xf numFmtId="0" fontId="3" fillId="2" borderId="27" xfId="0" applyFont="1" applyFill="1" applyBorder="1" applyAlignment="1">
      <alignment horizontal="left" vertical="center" wrapText="1" indent="1"/>
    </xf>
    <xf numFmtId="164" fontId="3" fillId="2" borderId="27" xfId="0" applyNumberFormat="1" applyFont="1" applyFill="1" applyBorder="1" applyAlignment="1">
      <alignment horizontal="left" vertical="center" wrapText="1" indent="1"/>
    </xf>
    <xf numFmtId="3" fontId="3" fillId="2" borderId="27" xfId="0" applyNumberFormat="1" applyFont="1" applyFill="1" applyBorder="1" applyAlignment="1">
      <alignment horizontal="left" vertical="center" indent="1"/>
    </xf>
    <xf numFmtId="3" fontId="1" fillId="2" borderId="27" xfId="0" applyNumberFormat="1" applyFont="1" applyFill="1" applyBorder="1" applyAlignment="1">
      <alignment horizontal="left" vertical="center" indent="1"/>
    </xf>
    <xf numFmtId="0" fontId="3" fillId="2" borderId="28" xfId="0" applyFont="1" applyFill="1" applyBorder="1" applyAlignment="1">
      <alignment horizontal="center" vertical="center"/>
    </xf>
    <xf numFmtId="0" fontId="6" fillId="3" borderId="0" xfId="0" applyFont="1" applyFill="1" applyBorder="1" applyAlignment="1">
      <alignment vertical="center" wrapText="1"/>
    </xf>
    <xf numFmtId="0" fontId="0" fillId="3" borderId="0" xfId="0" applyFill="1" applyBorder="1"/>
    <xf numFmtId="0" fontId="10" fillId="3" borderId="46" xfId="0" applyFont="1" applyFill="1" applyBorder="1" applyAlignment="1">
      <alignment vertical="center"/>
    </xf>
    <xf numFmtId="0" fontId="3" fillId="2" borderId="27" xfId="0" applyFont="1" applyFill="1" applyBorder="1" applyAlignment="1">
      <alignment horizontal="right" vertical="center" wrapText="1"/>
    </xf>
    <xf numFmtId="0" fontId="4" fillId="2" borderId="27" xfId="0" applyFont="1" applyFill="1" applyBorder="1" applyAlignment="1">
      <alignment horizontal="right" vertical="center" wrapText="1"/>
    </xf>
    <xf numFmtId="0" fontId="4" fillId="2" borderId="27" xfId="0" applyFont="1" applyFill="1" applyBorder="1" applyAlignment="1">
      <alignment horizontal="right" vertical="center"/>
    </xf>
    <xf numFmtId="0" fontId="0" fillId="2" borderId="27" xfId="0" applyFill="1" applyBorder="1" applyAlignment="1">
      <alignment horizontal="center" vertical="center" wrapText="1"/>
    </xf>
    <xf numFmtId="166" fontId="3" fillId="2" borderId="27" xfId="0" applyNumberFormat="1" applyFont="1" applyFill="1" applyBorder="1" applyAlignment="1">
      <alignment horizontal="right" vertical="center" indent="1"/>
    </xf>
    <xf numFmtId="164" fontId="3" fillId="2" borderId="27" xfId="0" applyNumberFormat="1" applyFont="1" applyFill="1" applyBorder="1" applyAlignment="1">
      <alignment horizontal="right" vertical="center" wrapText="1" indent="1"/>
    </xf>
    <xf numFmtId="164" fontId="3" fillId="2" borderId="27" xfId="0" applyNumberFormat="1" applyFont="1" applyFill="1" applyBorder="1" applyAlignment="1">
      <alignment horizontal="right" vertical="center" indent="1"/>
    </xf>
    <xf numFmtId="0" fontId="19" fillId="2" borderId="0" xfId="0" applyFont="1" applyFill="1" applyBorder="1" applyAlignment="1">
      <alignment horizontal="right" vertical="center" indent="1"/>
    </xf>
    <xf numFmtId="0" fontId="19" fillId="2" borderId="0" xfId="0" applyFont="1" applyFill="1" applyAlignment="1">
      <alignment horizontal="center" vertical="center" wrapText="1"/>
    </xf>
    <xf numFmtId="0" fontId="19" fillId="2" borderId="0" xfId="0" applyFont="1" applyFill="1" applyAlignment="1">
      <alignment horizontal="center" vertical="center"/>
    </xf>
    <xf numFmtId="0" fontId="19" fillId="2" borderId="9" xfId="0" applyFont="1" applyFill="1" applyBorder="1" applyAlignment="1">
      <alignment horizontal="center" vertical="center" wrapText="1"/>
    </xf>
    <xf numFmtId="0" fontId="19" fillId="2" borderId="9" xfId="0" applyFont="1" applyFill="1" applyBorder="1" applyAlignment="1">
      <alignment horizontal="center" vertical="center"/>
    </xf>
    <xf numFmtId="0" fontId="19" fillId="2" borderId="0" xfId="0" applyFont="1" applyFill="1" applyBorder="1" applyAlignment="1">
      <alignment horizontal="center" vertical="center" wrapText="1"/>
    </xf>
    <xf numFmtId="0" fontId="19" fillId="2" borderId="0" xfId="0" applyFont="1" applyFill="1" applyBorder="1" applyAlignment="1">
      <alignment horizontal="center" vertical="center"/>
    </xf>
    <xf numFmtId="0" fontId="2" fillId="2" borderId="0" xfId="0" applyFont="1" applyFill="1" applyBorder="1" applyAlignment="1">
      <alignment horizontal="right" vertical="center" indent="1"/>
    </xf>
    <xf numFmtId="0" fontId="19" fillId="0" borderId="0" xfId="0" applyFont="1" applyFill="1" applyAlignment="1">
      <alignment horizontal="center" vertical="center" wrapText="1"/>
    </xf>
    <xf numFmtId="0" fontId="19" fillId="0" borderId="0" xfId="0" applyFont="1" applyFill="1" applyAlignment="1">
      <alignment horizontal="center" vertical="center"/>
    </xf>
    <xf numFmtId="167" fontId="3" fillId="0" borderId="9" xfId="0" applyNumberFormat="1" applyFont="1" applyBorder="1" applyAlignment="1">
      <alignment horizontal="right" vertical="center" indent="1"/>
    </xf>
    <xf numFmtId="0" fontId="20" fillId="0" borderId="0" xfId="0" applyFont="1"/>
    <xf numFmtId="167" fontId="3" fillId="5" borderId="9" xfId="0" applyNumberFormat="1" applyFont="1" applyFill="1" applyBorder="1" applyAlignment="1">
      <alignment horizontal="right" vertical="center" indent="1"/>
    </xf>
    <xf numFmtId="0" fontId="1" fillId="5" borderId="5" xfId="0" applyFont="1" applyFill="1" applyBorder="1" applyAlignment="1" applyProtection="1">
      <alignment horizontal="center"/>
      <protection locked="0"/>
    </xf>
    <xf numFmtId="0" fontId="22" fillId="2" borderId="0" xfId="1" applyFont="1" applyFill="1" applyBorder="1" applyAlignment="1" applyProtection="1"/>
    <xf numFmtId="167" fontId="3" fillId="0" borderId="9" xfId="0" applyNumberFormat="1" applyFont="1" applyBorder="1" applyAlignment="1" applyProtection="1">
      <alignment horizontal="right" vertical="center" indent="1"/>
      <protection locked="0"/>
    </xf>
    <xf numFmtId="167" fontId="19" fillId="0" borderId="9" xfId="0" applyNumberFormat="1" applyFont="1" applyFill="1" applyBorder="1" applyAlignment="1" applyProtection="1">
      <alignment horizontal="center" vertical="center" wrapText="1"/>
      <protection locked="0"/>
    </xf>
    <xf numFmtId="167" fontId="19" fillId="0" borderId="9" xfId="0" applyNumberFormat="1" applyFont="1" applyFill="1" applyBorder="1" applyAlignment="1" applyProtection="1">
      <alignment horizontal="center" vertical="center"/>
      <protection locked="0"/>
    </xf>
    <xf numFmtId="167" fontId="3" fillId="5" borderId="9" xfId="0" applyNumberFormat="1" applyFont="1" applyFill="1" applyBorder="1" applyAlignment="1" applyProtection="1">
      <alignment horizontal="right" vertical="center" indent="1"/>
      <protection locked="0"/>
    </xf>
    <xf numFmtId="167" fontId="3" fillId="5" borderId="10" xfId="0" applyNumberFormat="1" applyFont="1" applyFill="1" applyBorder="1" applyAlignment="1" applyProtection="1">
      <alignment horizontal="right" vertical="center" indent="1"/>
      <protection locked="0"/>
    </xf>
    <xf numFmtId="0" fontId="4" fillId="2" borderId="35" xfId="0" applyFont="1" applyFill="1" applyBorder="1" applyAlignment="1" applyProtection="1">
      <alignment horizontal="right" vertical="center" wrapText="1"/>
      <protection locked="0"/>
    </xf>
    <xf numFmtId="166" fontId="3" fillId="2" borderId="9" xfId="0" applyNumberFormat="1" applyFont="1" applyFill="1" applyBorder="1" applyAlignment="1" applyProtection="1">
      <alignment horizontal="right" vertical="center" indent="1"/>
      <protection locked="0"/>
    </xf>
    <xf numFmtId="0" fontId="9" fillId="2" borderId="0" xfId="0" applyFont="1" applyFill="1" applyBorder="1" applyAlignment="1">
      <alignment horizontal="center"/>
    </xf>
    <xf numFmtId="164" fontId="1" fillId="2" borderId="0" xfId="0" applyNumberFormat="1" applyFont="1" applyFill="1" applyBorder="1" applyAlignment="1">
      <alignment horizontal="justify" vertical="center" wrapText="1"/>
    </xf>
    <xf numFmtId="164" fontId="1" fillId="2" borderId="0" xfId="0" applyNumberFormat="1" applyFont="1" applyFill="1" applyBorder="1" applyAlignment="1">
      <alignment horizontal="left" vertical="center" wrapText="1"/>
    </xf>
    <xf numFmtId="0" fontId="0" fillId="0" borderId="0" xfId="0" applyAlignment="1">
      <alignment vertical="center" wrapText="1"/>
    </xf>
    <xf numFmtId="0" fontId="10" fillId="3" borderId="0" xfId="0" applyFont="1" applyFill="1" applyBorder="1" applyAlignment="1">
      <alignment horizontal="left" vertical="center"/>
    </xf>
    <xf numFmtId="0" fontId="10" fillId="3" borderId="26" xfId="0" applyFont="1" applyFill="1" applyBorder="1" applyAlignment="1">
      <alignment horizontal="left" vertical="center"/>
    </xf>
    <xf numFmtId="0" fontId="3" fillId="2" borderId="0" xfId="0" applyFont="1" applyFill="1" applyBorder="1" applyAlignment="1">
      <alignment vertical="center" wrapText="1"/>
    </xf>
    <xf numFmtId="0" fontId="3" fillId="2" borderId="0" xfId="0" applyFont="1" applyFill="1" applyBorder="1" applyAlignment="1">
      <alignment horizontal="justify" vertical="center"/>
    </xf>
    <xf numFmtId="0" fontId="0" fillId="0" borderId="0" xfId="0" applyBorder="1" applyAlignment="1">
      <alignment horizontal="justify" vertical="center"/>
    </xf>
    <xf numFmtId="0" fontId="1" fillId="2" borderId="0"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42" xfId="0" applyBorder="1" applyAlignment="1">
      <alignment horizontal="justify" vertical="center"/>
    </xf>
    <xf numFmtId="0" fontId="1" fillId="4" borderId="19" xfId="0" applyFont="1" applyFill="1" applyBorder="1" applyAlignment="1">
      <alignment horizontal="right" vertical="center"/>
    </xf>
    <xf numFmtId="0" fontId="0" fillId="0" borderId="19" xfId="0" applyBorder="1" applyAlignment="1">
      <alignment vertical="center"/>
    </xf>
    <xf numFmtId="0" fontId="0" fillId="0" borderId="0" xfId="0" applyBorder="1" applyAlignment="1">
      <alignment vertical="center"/>
    </xf>
    <xf numFmtId="164" fontId="3" fillId="4" borderId="19" xfId="0" applyNumberFormat="1" applyFont="1" applyFill="1" applyBorder="1" applyAlignment="1">
      <alignment horizontal="right" vertical="center" wrapText="1" indent="1"/>
    </xf>
    <xf numFmtId="164" fontId="3" fillId="4" borderId="0" xfId="0" applyNumberFormat="1" applyFont="1" applyFill="1" applyBorder="1" applyAlignment="1">
      <alignment horizontal="right" vertical="center" wrapText="1" indent="1"/>
    </xf>
    <xf numFmtId="164" fontId="3" fillId="4" borderId="47" xfId="0" applyNumberFormat="1" applyFont="1" applyFill="1" applyBorder="1" applyAlignment="1">
      <alignment horizontal="left" vertical="center" wrapText="1" indent="1"/>
    </xf>
    <xf numFmtId="0" fontId="3" fillId="0" borderId="19" xfId="0" applyFont="1" applyBorder="1" applyAlignment="1">
      <alignment horizontal="left" vertical="center" wrapText="1" indent="1"/>
    </xf>
    <xf numFmtId="0" fontId="3" fillId="0" borderId="48" xfId="0" applyFont="1" applyBorder="1" applyAlignment="1">
      <alignment horizontal="left" vertical="center" wrapText="1" indent="1"/>
    </xf>
    <xf numFmtId="0" fontId="3" fillId="0" borderId="49" xfId="0" applyFont="1" applyBorder="1" applyAlignment="1">
      <alignment horizontal="left" vertical="center" wrapText="1" indent="1"/>
    </xf>
    <xf numFmtId="0" fontId="3" fillId="0" borderId="20" xfId="0" applyFont="1" applyBorder="1" applyAlignment="1">
      <alignment horizontal="left" vertical="center" wrapText="1" indent="1"/>
    </xf>
    <xf numFmtId="0" fontId="3" fillId="0" borderId="50" xfId="0" applyFont="1" applyBorder="1" applyAlignment="1">
      <alignment horizontal="left" vertical="center" wrapText="1" indent="1"/>
    </xf>
    <xf numFmtId="0" fontId="8" fillId="4" borderId="31" xfId="0" applyFont="1" applyFill="1" applyBorder="1" applyAlignment="1">
      <alignment horizontal="center" vertical="center" wrapText="1"/>
    </xf>
    <xf numFmtId="3" fontId="1" fillId="4" borderId="0" xfId="0" applyNumberFormat="1" applyFont="1" applyFill="1" applyBorder="1" applyAlignment="1">
      <alignment horizontal="right" vertical="center"/>
    </xf>
    <xf numFmtId="0" fontId="3" fillId="0" borderId="0" xfId="0" applyFont="1" applyBorder="1" applyAlignment="1">
      <alignment vertical="center"/>
    </xf>
    <xf numFmtId="164" fontId="3" fillId="4" borderId="20" xfId="0" applyNumberFormat="1" applyFont="1" applyFill="1" applyBorder="1" applyAlignment="1">
      <alignment horizontal="center" vertical="center"/>
    </xf>
    <xf numFmtId="0" fontId="0" fillId="0" borderId="20" xfId="0" applyBorder="1" applyAlignment="1">
      <alignment horizontal="center" vertical="center"/>
    </xf>
    <xf numFmtId="0" fontId="3" fillId="2" borderId="20"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0" fillId="0" borderId="0" xfId="0" applyAlignment="1">
      <alignment horizontal="center" vertical="center" wrapText="1"/>
    </xf>
    <xf numFmtId="0" fontId="10" fillId="3" borderId="43"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45" xfId="0" applyFont="1" applyFill="1" applyBorder="1" applyAlignment="1">
      <alignment horizontal="center" vertical="center"/>
    </xf>
    <xf numFmtId="0" fontId="0" fillId="2" borderId="38"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38" xfId="0" applyFill="1" applyBorder="1" applyAlignment="1" applyProtection="1">
      <alignment horizontal="center" vertical="center" wrapText="1"/>
      <protection locked="0"/>
    </xf>
    <xf numFmtId="0" fontId="0" fillId="2" borderId="39" xfId="0" applyFill="1" applyBorder="1" applyAlignment="1" applyProtection="1">
      <alignment horizontal="center" vertical="center" wrapText="1"/>
      <protection locked="0"/>
    </xf>
    <xf numFmtId="9" fontId="3" fillId="2" borderId="16" xfId="0" applyNumberFormat="1" applyFont="1" applyFill="1" applyBorder="1" applyAlignment="1">
      <alignment horizontal="left" vertical="center" wrapText="1"/>
    </xf>
    <xf numFmtId="9" fontId="3" fillId="2" borderId="24" xfId="0" applyNumberFormat="1" applyFont="1" applyFill="1" applyBorder="1" applyAlignment="1">
      <alignment horizontal="left" vertical="center" wrapText="1"/>
    </xf>
    <xf numFmtId="3" fontId="1" fillId="2" borderId="0" xfId="0" applyNumberFormat="1" applyFont="1" applyFill="1" applyBorder="1" applyAlignment="1">
      <alignment horizontal="left" vertical="top" wrapText="1"/>
    </xf>
    <xf numFmtId="3" fontId="3" fillId="2" borderId="0" xfId="0" applyNumberFormat="1" applyFont="1" applyFill="1" applyBorder="1" applyAlignment="1">
      <alignment horizontal="left" vertical="top" wrapText="1"/>
    </xf>
    <xf numFmtId="0" fontId="1" fillId="2" borderId="7" xfId="0" applyNumberFormat="1" applyFont="1" applyFill="1" applyBorder="1" applyAlignment="1">
      <alignment horizontal="left" vertical="center" wrapText="1"/>
    </xf>
    <xf numFmtId="0" fontId="0" fillId="2" borderId="7" xfId="0" applyNumberFormat="1" applyFill="1" applyBorder="1" applyAlignment="1">
      <alignment horizontal="left" vertical="center" wrapText="1"/>
    </xf>
    <xf numFmtId="9" fontId="3" fillId="6" borderId="9" xfId="0" applyNumberFormat="1" applyFont="1" applyFill="1" applyBorder="1" applyAlignment="1">
      <alignment horizontal="center" vertical="center"/>
    </xf>
    <xf numFmtId="9" fontId="3" fillId="6" borderId="21"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1:E18"/>
  <sheetViews>
    <sheetView view="pageBreakPreview" zoomScaleNormal="100" zoomScaleSheetLayoutView="100" workbookViewId="0">
      <selection activeCell="D22" sqref="D22"/>
    </sheetView>
  </sheetViews>
  <sheetFormatPr defaultRowHeight="12.75"/>
  <cols>
    <col min="1" max="1" width="2.5703125" customWidth="1"/>
    <col min="2" max="2" width="3.5703125" customWidth="1"/>
    <col min="3" max="3" width="23.85546875" style="9" customWidth="1"/>
    <col min="4" max="4" width="49.42578125" customWidth="1"/>
    <col min="5" max="5" width="3.5703125" customWidth="1"/>
  </cols>
  <sheetData>
    <row r="1" spans="2:5" ht="13.5" thickBot="1"/>
    <row r="2" spans="2:5" s="3" customFormat="1" ht="18" customHeight="1">
      <c r="B2" s="30"/>
      <c r="C2" s="53" t="s">
        <v>21</v>
      </c>
      <c r="D2" s="53"/>
      <c r="E2" s="22"/>
    </row>
    <row r="3" spans="2:5" s="3" customFormat="1" ht="18" customHeight="1">
      <c r="B3" s="31"/>
      <c r="C3" s="56" t="s">
        <v>70</v>
      </c>
      <c r="D3" s="56"/>
      <c r="E3" s="32"/>
    </row>
    <row r="4" spans="2:5" s="3" customFormat="1" ht="18" customHeight="1">
      <c r="B4" s="31"/>
      <c r="C4" s="56" t="s">
        <v>22</v>
      </c>
      <c r="D4" s="56"/>
      <c r="E4" s="32"/>
    </row>
    <row r="5" spans="2:5" ht="13.5" thickBot="1">
      <c r="B5" s="28"/>
      <c r="C5" s="12"/>
      <c r="D5" s="11"/>
      <c r="E5" s="33"/>
    </row>
    <row r="6" spans="2:5" ht="15.75" thickBot="1">
      <c r="B6" s="28"/>
      <c r="C6" s="52" t="s">
        <v>3</v>
      </c>
      <c r="D6" s="195"/>
      <c r="E6" s="34"/>
    </row>
    <row r="7" spans="2:5">
      <c r="B7" s="28"/>
      <c r="C7" s="57"/>
      <c r="D7" s="57"/>
      <c r="E7" s="29"/>
    </row>
    <row r="8" spans="2:5" ht="18">
      <c r="B8" s="28"/>
      <c r="C8" s="35" t="s">
        <v>5</v>
      </c>
      <c r="D8" s="36"/>
      <c r="E8" s="29"/>
    </row>
    <row r="9" spans="2:5" ht="13.5" customHeight="1">
      <c r="B9" s="28"/>
      <c r="C9" s="58"/>
      <c r="D9" s="58"/>
      <c r="E9" s="29"/>
    </row>
    <row r="10" spans="2:5" ht="18">
      <c r="B10" s="28"/>
      <c r="C10" s="35" t="s">
        <v>2</v>
      </c>
      <c r="D10" s="37"/>
      <c r="E10" s="29"/>
    </row>
    <row r="11" spans="2:5" ht="15">
      <c r="B11" s="28"/>
      <c r="C11" s="204"/>
      <c r="D11" s="204"/>
      <c r="E11" s="29"/>
    </row>
    <row r="12" spans="2:5" ht="20.100000000000001" customHeight="1">
      <c r="B12" s="28"/>
      <c r="C12" s="50" t="s">
        <v>18</v>
      </c>
      <c r="D12" s="51" t="s">
        <v>1</v>
      </c>
      <c r="E12" s="29"/>
    </row>
    <row r="13" spans="2:5" ht="20.100000000000001" customHeight="1">
      <c r="B13" s="28"/>
      <c r="C13" s="38">
        <v>1</v>
      </c>
      <c r="D13" s="49" t="s">
        <v>23</v>
      </c>
      <c r="E13" s="29"/>
    </row>
    <row r="14" spans="2:5" ht="20.100000000000001" customHeight="1">
      <c r="B14" s="28"/>
      <c r="C14" s="38">
        <v>2</v>
      </c>
      <c r="D14" s="196" t="s">
        <v>24</v>
      </c>
      <c r="E14" s="29"/>
    </row>
    <row r="15" spans="2:5" ht="20.100000000000001" customHeight="1">
      <c r="B15" s="28"/>
      <c r="C15" s="38">
        <v>3</v>
      </c>
      <c r="D15" s="196" t="s">
        <v>31</v>
      </c>
      <c r="E15" s="29"/>
    </row>
    <row r="16" spans="2:5" ht="20.100000000000001" customHeight="1">
      <c r="B16" s="28"/>
      <c r="C16" s="38">
        <v>4</v>
      </c>
      <c r="D16" s="196" t="s">
        <v>32</v>
      </c>
      <c r="E16" s="29"/>
    </row>
    <row r="17" spans="2:5" ht="20.100000000000001" customHeight="1" thickBot="1">
      <c r="B17" s="63"/>
      <c r="C17" s="64"/>
      <c r="D17" s="65"/>
      <c r="E17" s="66"/>
    </row>
    <row r="18" spans="2:5" s="4" customFormat="1" ht="14.25" customHeight="1">
      <c r="B18" s="60"/>
      <c r="C18" s="61"/>
      <c r="D18" s="61"/>
      <c r="E18" s="62"/>
    </row>
  </sheetData>
  <sheetProtection sheet="1" objects="1" scenarios="1"/>
  <mergeCells count="1">
    <mergeCell ref="C11:D11"/>
  </mergeCells>
  <phoneticPr fontId="2" type="noConversion"/>
  <hyperlinks>
    <hyperlink ref="D14" location="'2 OPS Instructions'!A1" display="OPS Instructions &amp; Overview "/>
    <hyperlink ref="D15" location="'3 OPS Labor Rates'!A1" display="OPS Labor Rates"/>
    <hyperlink ref="D16" location="'4 OPS Progress Payments'!A1" display="OPS Progress Payments"/>
  </hyperlinks>
  <printOptions horizontalCentered="1"/>
  <pageMargins left="0.75" right="0.75" top="1" bottom="1" header="0.5" footer="0.5"/>
  <pageSetup orientation="portrait" r:id="rId1"/>
  <headerFooter alignWithMargins="0">
    <oddHeader>&amp;L&amp;"Arial,Bold"&amp;12NCTA Triangle Expressway
ETC Technology  RFP&amp;R&amp;"Arial,Bold"&amp;12Price Proposal</oddHeader>
    <oddFooter>&amp;L&amp;F&amp;C&amp;P&amp;R&amp;A</oddFooter>
  </headerFooter>
</worksheet>
</file>

<file path=xl/worksheets/sheet2.xml><?xml version="1.0" encoding="utf-8"?>
<worksheet xmlns="http://schemas.openxmlformats.org/spreadsheetml/2006/main" xmlns:r="http://schemas.openxmlformats.org/officeDocument/2006/relationships">
  <dimension ref="B1:K28"/>
  <sheetViews>
    <sheetView topLeftCell="A22" workbookViewId="0">
      <selection activeCell="B2" sqref="B2:J27"/>
    </sheetView>
  </sheetViews>
  <sheetFormatPr defaultColWidth="9.140625" defaultRowHeight="12.75"/>
  <cols>
    <col min="1" max="1" width="1.7109375" style="1" customWidth="1"/>
    <col min="2" max="2" width="1.7109375" style="2" customWidth="1"/>
    <col min="3" max="4" width="5.7109375" style="1" customWidth="1"/>
    <col min="5" max="5" width="30.7109375" style="1" customWidth="1"/>
    <col min="6" max="7" width="11.7109375" style="1" customWidth="1"/>
    <col min="8" max="8" width="11.7109375" style="2" customWidth="1"/>
    <col min="9" max="9" width="11.7109375" style="1" customWidth="1"/>
    <col min="10" max="10" width="1.7109375" style="2" customWidth="1"/>
    <col min="11" max="11" width="40" style="165" customWidth="1"/>
    <col min="12" max="16384" width="9.140625" style="1"/>
  </cols>
  <sheetData>
    <row r="1" spans="2:11" ht="13.5" thickBot="1"/>
    <row r="2" spans="2:11" ht="18">
      <c r="B2" s="30"/>
      <c r="C2" s="53" t="s">
        <v>21</v>
      </c>
      <c r="D2" s="172"/>
      <c r="E2" s="172"/>
      <c r="F2" s="172"/>
      <c r="G2" s="172"/>
      <c r="H2" s="172"/>
      <c r="I2" s="172"/>
      <c r="J2" s="172"/>
    </row>
    <row r="3" spans="2:11" ht="18">
      <c r="B3" s="31"/>
      <c r="C3" s="56" t="s">
        <v>70</v>
      </c>
      <c r="D3" s="172"/>
      <c r="E3" s="172"/>
      <c r="F3" s="172"/>
      <c r="G3" s="172"/>
      <c r="H3" s="172"/>
      <c r="I3" s="172"/>
      <c r="J3" s="172"/>
    </row>
    <row r="4" spans="2:11" s="3" customFormat="1" ht="24.95" customHeight="1">
      <c r="B4" s="31"/>
      <c r="C4" s="208" t="s">
        <v>19</v>
      </c>
      <c r="D4" s="208"/>
      <c r="E4" s="208"/>
      <c r="F4" s="208"/>
      <c r="G4" s="208"/>
      <c r="H4" s="208"/>
      <c r="I4" s="208"/>
      <c r="J4" s="209"/>
      <c r="K4" s="159"/>
    </row>
    <row r="5" spans="2:11" s="4" customFormat="1" ht="9.9499999999999993" customHeight="1">
      <c r="B5" s="119"/>
      <c r="C5" s="160"/>
      <c r="D5" s="118"/>
      <c r="E5" s="118"/>
      <c r="F5" s="118"/>
      <c r="G5" s="118"/>
      <c r="H5" s="118"/>
      <c r="I5" s="114"/>
      <c r="J5" s="117"/>
      <c r="K5" s="161"/>
    </row>
    <row r="6" spans="2:11" s="4" customFormat="1" ht="12.75" customHeight="1">
      <c r="B6" s="119"/>
      <c r="C6" s="211" t="s">
        <v>65</v>
      </c>
      <c r="D6" s="212"/>
      <c r="E6" s="212"/>
      <c r="F6" s="212"/>
      <c r="G6" s="212"/>
      <c r="H6" s="212"/>
      <c r="I6" s="212"/>
      <c r="J6" s="117"/>
      <c r="K6" s="161"/>
    </row>
    <row r="7" spans="2:11" s="4" customFormat="1" ht="9.9499999999999993" customHeight="1">
      <c r="B7" s="119"/>
      <c r="C7" s="8"/>
      <c r="D7" s="8"/>
      <c r="E7" s="8"/>
      <c r="F7" s="8"/>
      <c r="G7" s="8"/>
      <c r="H7" s="8"/>
      <c r="I7" s="8"/>
      <c r="J7" s="117"/>
      <c r="K7" s="161"/>
    </row>
    <row r="8" spans="2:11" s="4" customFormat="1" ht="44.25" customHeight="1">
      <c r="B8" s="119"/>
      <c r="C8" s="211" t="s">
        <v>62</v>
      </c>
      <c r="D8" s="212"/>
      <c r="E8" s="212"/>
      <c r="F8" s="212"/>
      <c r="G8" s="212"/>
      <c r="H8" s="212"/>
      <c r="I8" s="212"/>
      <c r="J8" s="117"/>
      <c r="K8" s="161"/>
    </row>
    <row r="9" spans="2:11" s="4" customFormat="1" ht="9.9499999999999993" customHeight="1">
      <c r="B9" s="119"/>
      <c r="C9" s="8"/>
      <c r="D9" s="8"/>
      <c r="E9" s="8"/>
      <c r="F9" s="8"/>
      <c r="G9" s="8"/>
      <c r="H9" s="8"/>
      <c r="I9" s="8"/>
      <c r="J9" s="117"/>
      <c r="K9" s="161"/>
    </row>
    <row r="10" spans="2:11" s="4" customFormat="1" ht="63" customHeight="1">
      <c r="B10" s="119"/>
      <c r="C10" s="213" t="s">
        <v>66</v>
      </c>
      <c r="D10" s="213"/>
      <c r="E10" s="213"/>
      <c r="F10" s="213"/>
      <c r="G10" s="213"/>
      <c r="H10" s="213"/>
      <c r="I10" s="213"/>
      <c r="J10" s="117"/>
      <c r="K10" s="161"/>
    </row>
    <row r="11" spans="2:11" s="4" customFormat="1" ht="9.9499999999999993" customHeight="1">
      <c r="B11" s="119"/>
      <c r="C11" s="8"/>
      <c r="D11" s="8"/>
      <c r="E11" s="8"/>
      <c r="F11" s="8"/>
      <c r="G11" s="8"/>
      <c r="H11" s="8"/>
      <c r="I11" s="8"/>
      <c r="J11" s="117"/>
      <c r="K11" s="161"/>
    </row>
    <row r="12" spans="2:11" s="4" customFormat="1" ht="30" customHeight="1">
      <c r="B12" s="119"/>
      <c r="C12" s="213" t="s">
        <v>63</v>
      </c>
      <c r="D12" s="214"/>
      <c r="E12" s="214"/>
      <c r="F12" s="214"/>
      <c r="G12" s="214"/>
      <c r="H12" s="214"/>
      <c r="I12" s="214"/>
      <c r="J12" s="117"/>
      <c r="K12" s="161"/>
    </row>
    <row r="13" spans="2:11" s="4" customFormat="1" ht="9.9499999999999993" customHeight="1">
      <c r="B13" s="119"/>
      <c r="C13" s="8"/>
      <c r="D13" s="8"/>
      <c r="E13" s="8"/>
      <c r="F13" s="8"/>
      <c r="G13" s="8"/>
      <c r="H13" s="8"/>
      <c r="I13" s="8"/>
      <c r="J13" s="117"/>
      <c r="K13" s="161"/>
    </row>
    <row r="14" spans="2:11" s="4" customFormat="1" ht="38.1" customHeight="1">
      <c r="B14" s="119"/>
      <c r="C14" s="213" t="s">
        <v>72</v>
      </c>
      <c r="D14" s="212"/>
      <c r="E14" s="212"/>
      <c r="F14" s="212"/>
      <c r="G14" s="212"/>
      <c r="H14" s="215"/>
      <c r="I14" s="162"/>
      <c r="J14" s="117"/>
      <c r="K14" s="161"/>
    </row>
    <row r="15" spans="2:11" s="4" customFormat="1" ht="9.9499999999999993" customHeight="1">
      <c r="B15" s="119"/>
      <c r="C15" s="8"/>
      <c r="D15" s="8"/>
      <c r="E15" s="8"/>
      <c r="F15" s="8"/>
      <c r="G15" s="8"/>
      <c r="H15" s="8"/>
      <c r="I15" s="8"/>
      <c r="J15" s="117"/>
      <c r="K15" s="161"/>
    </row>
    <row r="16" spans="2:11" s="4" customFormat="1" ht="89.25" customHeight="1">
      <c r="B16" s="119"/>
      <c r="C16" s="213" t="s">
        <v>67</v>
      </c>
      <c r="D16" s="213"/>
      <c r="E16" s="213"/>
      <c r="F16" s="213"/>
      <c r="G16" s="213"/>
      <c r="H16" s="213"/>
      <c r="I16" s="213"/>
      <c r="J16" s="117"/>
      <c r="K16" s="161"/>
    </row>
    <row r="17" spans="2:11" s="4" customFormat="1" ht="9.9499999999999993" customHeight="1">
      <c r="B17" s="119"/>
      <c r="C17" s="8"/>
      <c r="D17" s="8"/>
      <c r="E17" s="8"/>
      <c r="F17" s="8"/>
      <c r="G17" s="8"/>
      <c r="H17" s="8"/>
      <c r="I17" s="8"/>
      <c r="J17" s="117"/>
      <c r="K17" s="161"/>
    </row>
    <row r="18" spans="2:11" s="4" customFormat="1" ht="12.75" customHeight="1">
      <c r="B18" s="119"/>
      <c r="C18" s="48" t="s">
        <v>0</v>
      </c>
      <c r="D18" s="210" t="s">
        <v>4</v>
      </c>
      <c r="E18" s="207"/>
      <c r="F18" s="207"/>
      <c r="G18" s="207"/>
      <c r="H18" s="207"/>
      <c r="I18" s="207"/>
      <c r="J18" s="117"/>
      <c r="K18" s="161"/>
    </row>
    <row r="19" spans="2:11" s="4" customFormat="1" ht="9.9499999999999993" customHeight="1">
      <c r="B19" s="119"/>
      <c r="C19" s="8"/>
      <c r="D19" s="8"/>
      <c r="E19" s="8"/>
      <c r="F19" s="8"/>
      <c r="G19" s="8"/>
      <c r="H19" s="8"/>
      <c r="I19" s="8"/>
      <c r="J19" s="117"/>
      <c r="K19" s="161"/>
    </row>
    <row r="20" spans="2:11" ht="21" customHeight="1">
      <c r="B20" s="119"/>
      <c r="C20" s="46" t="s">
        <v>64</v>
      </c>
      <c r="D20" s="163"/>
      <c r="E20" s="163"/>
      <c r="F20" s="163"/>
      <c r="G20" s="163"/>
      <c r="H20" s="163"/>
      <c r="I20" s="163"/>
      <c r="J20" s="123"/>
    </row>
    <row r="21" spans="2:11" ht="9.9499999999999993" customHeight="1">
      <c r="B21" s="119"/>
      <c r="C21" s="166"/>
      <c r="D21" s="163"/>
      <c r="E21" s="163"/>
      <c r="F21" s="163"/>
      <c r="G21" s="163"/>
      <c r="H21" s="163"/>
      <c r="I21" s="163"/>
      <c r="J21" s="123"/>
    </row>
    <row r="22" spans="2:11" ht="70.5" customHeight="1">
      <c r="B22" s="119"/>
      <c r="C22" s="166"/>
      <c r="D22" s="205" t="s">
        <v>79</v>
      </c>
      <c r="E22" s="205"/>
      <c r="F22" s="205"/>
      <c r="G22" s="205"/>
      <c r="H22" s="205"/>
      <c r="I22" s="205"/>
      <c r="J22" s="123"/>
    </row>
    <row r="23" spans="2:11" ht="9.9499999999999993" customHeight="1">
      <c r="B23" s="119"/>
      <c r="C23" s="166"/>
      <c r="D23" s="163"/>
      <c r="E23" s="163"/>
      <c r="F23" s="163"/>
      <c r="G23" s="163"/>
      <c r="H23" s="163"/>
      <c r="I23" s="163"/>
      <c r="J23" s="123"/>
    </row>
    <row r="24" spans="2:11" ht="63" customHeight="1">
      <c r="B24" s="119"/>
      <c r="C24" s="166"/>
      <c r="D24" s="205" t="s">
        <v>73</v>
      </c>
      <c r="E24" s="205"/>
      <c r="F24" s="205"/>
      <c r="G24" s="205"/>
      <c r="H24" s="205"/>
      <c r="I24" s="205"/>
      <c r="J24" s="123"/>
    </row>
    <row r="25" spans="2:11" ht="12.75" customHeight="1">
      <c r="B25" s="119"/>
      <c r="C25" s="166"/>
      <c r="D25" s="164"/>
      <c r="E25" s="164"/>
      <c r="F25" s="164"/>
      <c r="G25" s="164"/>
      <c r="H25" s="164"/>
      <c r="I25" s="164"/>
      <c r="J25" s="123"/>
    </row>
    <row r="26" spans="2:11" ht="38.25" customHeight="1">
      <c r="B26" s="119"/>
      <c r="C26" s="166"/>
      <c r="D26" s="206" t="s">
        <v>78</v>
      </c>
      <c r="E26" s="207"/>
      <c r="F26" s="207"/>
      <c r="G26" s="207"/>
      <c r="H26" s="207"/>
      <c r="I26" s="207"/>
      <c r="J26" s="123"/>
    </row>
    <row r="27" spans="2:11" ht="9.9499999999999993" customHeight="1" thickBot="1">
      <c r="B27" s="152"/>
      <c r="C27" s="167"/>
      <c r="D27" s="168"/>
      <c r="E27" s="168"/>
      <c r="F27" s="168"/>
      <c r="G27" s="169"/>
      <c r="H27" s="170"/>
      <c r="I27" s="169"/>
      <c r="J27" s="171"/>
    </row>
    <row r="28" spans="2:11" ht="13.5" thickTop="1"/>
  </sheetData>
  <mergeCells count="11">
    <mergeCell ref="D24:I24"/>
    <mergeCell ref="D26:I26"/>
    <mergeCell ref="C4:J4"/>
    <mergeCell ref="D22:I22"/>
    <mergeCell ref="D18:I18"/>
    <mergeCell ref="C6:I6"/>
    <mergeCell ref="C8:I8"/>
    <mergeCell ref="C10:I10"/>
    <mergeCell ref="C12:I12"/>
    <mergeCell ref="C14:H14"/>
    <mergeCell ref="C16:I16"/>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O99"/>
  <sheetViews>
    <sheetView tabSelected="1" topLeftCell="A28" workbookViewId="0">
      <selection activeCell="Q9" sqref="Q9"/>
    </sheetView>
  </sheetViews>
  <sheetFormatPr defaultColWidth="9.140625" defaultRowHeight="12.75"/>
  <cols>
    <col min="1" max="1" width="1.7109375" style="1" customWidth="1"/>
    <col min="2" max="2" width="1.7109375" style="2" customWidth="1"/>
    <col min="3" max="4" width="3.7109375" style="1" customWidth="1"/>
    <col min="5" max="5" width="30.7109375" style="1" customWidth="1"/>
    <col min="6" max="6" width="10.7109375" style="1" customWidth="1"/>
    <col min="7" max="7" width="11.7109375" style="5" customWidth="1"/>
    <col min="8" max="10" width="11.7109375" style="1" customWidth="1"/>
    <col min="11" max="11" width="11.7109375" style="2" customWidth="1"/>
    <col min="12" max="12" width="11.7109375" style="1" customWidth="1"/>
    <col min="13" max="13" width="1.7109375" style="2" customWidth="1"/>
    <col min="14" max="16384" width="9.140625" style="1"/>
  </cols>
  <sheetData>
    <row r="1" spans="2:13" ht="13.5" thickBot="1"/>
    <row r="2" spans="2:13" ht="15.75">
      <c r="B2" s="25"/>
      <c r="C2" s="53" t="s">
        <v>21</v>
      </c>
      <c r="D2" s="53"/>
      <c r="E2" s="53"/>
      <c r="F2" s="53"/>
      <c r="G2" s="53"/>
      <c r="H2" s="53"/>
      <c r="I2" s="53"/>
      <c r="J2" s="20"/>
      <c r="K2" s="53"/>
      <c r="L2" s="53"/>
      <c r="M2" s="20"/>
    </row>
    <row r="3" spans="2:13" ht="18.75" thickBot="1">
      <c r="B3" s="31"/>
      <c r="C3" s="56" t="s">
        <v>70</v>
      </c>
      <c r="D3" s="56"/>
      <c r="E3" s="56"/>
      <c r="F3" s="56"/>
      <c r="G3" s="56"/>
      <c r="H3" s="56"/>
      <c r="I3" s="56"/>
      <c r="J3" s="173"/>
      <c r="K3" s="56"/>
      <c r="L3" s="56"/>
      <c r="M3" s="47"/>
    </row>
    <row r="4" spans="2:13" ht="16.5" thickBot="1">
      <c r="B4" s="26"/>
      <c r="C4" s="54"/>
      <c r="D4" s="55"/>
      <c r="E4" s="55"/>
      <c r="F4" s="55"/>
      <c r="G4" s="55" t="s">
        <v>3</v>
      </c>
      <c r="H4" s="55"/>
      <c r="I4" s="240">
        <f>'1 OPS Title'!D6</f>
        <v>0</v>
      </c>
      <c r="J4" s="241"/>
      <c r="K4" s="241"/>
      <c r="L4" s="242"/>
      <c r="M4" s="27"/>
    </row>
    <row r="5" spans="2:13" ht="16.5" thickBot="1">
      <c r="B5" s="26"/>
      <c r="C5" s="174" t="s">
        <v>33</v>
      </c>
      <c r="D5" s="174"/>
      <c r="E5" s="174"/>
      <c r="F5" s="174"/>
      <c r="G5" s="174"/>
      <c r="H5" s="174"/>
      <c r="I5" s="55"/>
      <c r="J5" s="27"/>
      <c r="K5" s="55"/>
      <c r="L5" s="55"/>
      <c r="M5" s="27"/>
    </row>
    <row r="6" spans="2:13" s="4" customFormat="1" ht="24.95" customHeight="1">
      <c r="B6" s="86"/>
      <c r="C6" s="87" t="s">
        <v>34</v>
      </c>
      <c r="D6" s="88"/>
      <c r="E6" s="89"/>
      <c r="F6" s="90"/>
      <c r="G6" s="90"/>
      <c r="H6" s="91"/>
      <c r="I6" s="90"/>
      <c r="J6" s="90"/>
      <c r="K6" s="92"/>
      <c r="L6" s="89"/>
      <c r="M6" s="93"/>
    </row>
    <row r="7" spans="2:13" s="4" customFormat="1" ht="12.75" customHeight="1">
      <c r="B7" s="94"/>
      <c r="C7" s="216" t="s">
        <v>35</v>
      </c>
      <c r="D7" s="216"/>
      <c r="E7" s="217"/>
      <c r="F7" s="95" t="s">
        <v>36</v>
      </c>
      <c r="G7" s="219" t="s">
        <v>37</v>
      </c>
      <c r="H7" s="221"/>
      <c r="I7" s="222"/>
      <c r="J7" s="222"/>
      <c r="K7" s="222"/>
      <c r="L7" s="223"/>
      <c r="M7" s="96"/>
    </row>
    <row r="8" spans="2:13" s="4" customFormat="1" ht="12.75" customHeight="1">
      <c r="B8" s="86"/>
      <c r="C8" s="218"/>
      <c r="D8" s="218"/>
      <c r="E8" s="218"/>
      <c r="F8" s="97" t="s">
        <v>38</v>
      </c>
      <c r="G8" s="220"/>
      <c r="H8" s="224"/>
      <c r="I8" s="225"/>
      <c r="J8" s="225"/>
      <c r="K8" s="225"/>
      <c r="L8" s="226"/>
      <c r="M8" s="93"/>
    </row>
    <row r="9" spans="2:13" s="4" customFormat="1" ht="18" customHeight="1">
      <c r="B9" s="98"/>
      <c r="C9" s="99"/>
      <c r="D9" s="17"/>
      <c r="E9" s="100"/>
      <c r="F9" s="182"/>
      <c r="G9" s="232" t="s">
        <v>41</v>
      </c>
      <c r="H9" s="233"/>
      <c r="I9" s="233"/>
      <c r="J9" s="233"/>
      <c r="K9" s="233"/>
      <c r="L9" s="233"/>
      <c r="M9" s="102"/>
    </row>
    <row r="10" spans="2:13" s="4" customFormat="1" ht="18" customHeight="1">
      <c r="B10" s="98"/>
      <c r="C10" s="99"/>
      <c r="D10" s="17"/>
      <c r="E10" s="100"/>
      <c r="F10" s="182"/>
      <c r="G10" s="183">
        <v>2014</v>
      </c>
      <c r="H10" s="183">
        <v>2015</v>
      </c>
      <c r="I10" s="183">
        <v>2016</v>
      </c>
      <c r="J10" s="183">
        <v>2017</v>
      </c>
      <c r="K10" s="183">
        <v>2018</v>
      </c>
      <c r="L10" s="184">
        <v>2019</v>
      </c>
      <c r="M10" s="102"/>
    </row>
    <row r="11" spans="2:13" s="4" customFormat="1" ht="18.75" customHeight="1">
      <c r="B11" s="98"/>
      <c r="C11" s="99"/>
      <c r="D11" s="17">
        <v>1</v>
      </c>
      <c r="E11" s="100" t="s">
        <v>68</v>
      </c>
      <c r="F11" s="189" t="s">
        <v>71</v>
      </c>
      <c r="G11" s="185">
        <v>12</v>
      </c>
      <c r="H11" s="185">
        <v>12</v>
      </c>
      <c r="I11" s="185">
        <v>12</v>
      </c>
      <c r="J11" s="185">
        <v>12</v>
      </c>
      <c r="K11" s="185">
        <v>12</v>
      </c>
      <c r="L11" s="186">
        <v>6</v>
      </c>
      <c r="M11" s="102"/>
    </row>
    <row r="12" spans="2:13" s="4" customFormat="1" ht="18.75" customHeight="1">
      <c r="B12" s="98"/>
      <c r="C12" s="99"/>
      <c r="D12" s="17"/>
      <c r="E12" s="100"/>
      <c r="F12" s="182"/>
      <c r="G12" s="187"/>
      <c r="H12" s="187"/>
      <c r="I12" s="187"/>
      <c r="J12" s="187"/>
      <c r="K12" s="187"/>
      <c r="L12" s="188"/>
      <c r="M12" s="102"/>
    </row>
    <row r="13" spans="2:13" s="4" customFormat="1" ht="18.75" customHeight="1">
      <c r="B13" s="98"/>
      <c r="C13" s="99"/>
      <c r="D13" s="17">
        <v>2</v>
      </c>
      <c r="E13" s="100" t="s">
        <v>39</v>
      </c>
      <c r="F13" s="182" t="s">
        <v>6</v>
      </c>
      <c r="G13" s="187"/>
      <c r="H13" s="187"/>
      <c r="I13" s="187"/>
      <c r="J13" s="187"/>
      <c r="K13" s="187"/>
      <c r="L13" s="188"/>
      <c r="M13" s="102"/>
    </row>
    <row r="14" spans="2:13" s="4" customFormat="1" ht="25.5" customHeight="1">
      <c r="B14" s="98"/>
      <c r="C14" s="19"/>
      <c r="D14" s="104"/>
      <c r="E14" s="105"/>
      <c r="F14" s="103"/>
      <c r="G14" s="103"/>
      <c r="H14" s="106"/>
      <c r="I14" s="103"/>
      <c r="J14" s="103"/>
      <c r="K14" s="107"/>
      <c r="L14" s="105"/>
      <c r="M14" s="102"/>
    </row>
    <row r="15" spans="2:13" s="4" customFormat="1" ht="12.75" customHeight="1">
      <c r="B15" s="227"/>
      <c r="C15" s="228" t="s">
        <v>40</v>
      </c>
      <c r="D15" s="228"/>
      <c r="E15" s="229"/>
      <c r="F15" s="97" t="s">
        <v>36</v>
      </c>
      <c r="G15" s="230" t="s">
        <v>41</v>
      </c>
      <c r="H15" s="231"/>
      <c r="I15" s="231"/>
      <c r="J15" s="231"/>
      <c r="K15" s="231"/>
      <c r="L15" s="231"/>
      <c r="M15" s="93"/>
    </row>
    <row r="16" spans="2:13" s="4" customFormat="1" ht="12.75" customHeight="1">
      <c r="B16" s="227"/>
      <c r="C16" s="229"/>
      <c r="D16" s="229"/>
      <c r="E16" s="229"/>
      <c r="F16" s="97" t="s">
        <v>38</v>
      </c>
      <c r="G16" s="109">
        <v>2014</v>
      </c>
      <c r="H16" s="110">
        <v>2015</v>
      </c>
      <c r="I16" s="110">
        <v>2016</v>
      </c>
      <c r="J16" s="110">
        <v>2017</v>
      </c>
      <c r="K16" s="110">
        <v>2018</v>
      </c>
      <c r="L16" s="109">
        <v>2019</v>
      </c>
      <c r="M16" s="111"/>
    </row>
    <row r="17" spans="2:13" s="4" customFormat="1" ht="12.75" customHeight="1">
      <c r="B17" s="98"/>
      <c r="C17" s="7"/>
      <c r="D17" s="112"/>
      <c r="E17" s="112"/>
      <c r="F17" s="113"/>
      <c r="G17" s="114"/>
      <c r="H17" s="76"/>
      <c r="I17" s="24"/>
      <c r="J17" s="115" t="s">
        <v>42</v>
      </c>
      <c r="K17" s="116">
        <v>1960</v>
      </c>
      <c r="L17" s="114"/>
      <c r="M17" s="117"/>
    </row>
    <row r="18" spans="2:13" s="4" customFormat="1" ht="12.75" customHeight="1">
      <c r="B18" s="98"/>
      <c r="C18" s="7"/>
      <c r="D18" s="112"/>
      <c r="E18" s="112"/>
      <c r="F18" s="113"/>
      <c r="G18" s="114"/>
      <c r="H18" s="118"/>
      <c r="I18" s="118"/>
      <c r="J18" s="118"/>
      <c r="K18" s="118"/>
      <c r="L18" s="114"/>
      <c r="M18" s="117"/>
    </row>
    <row r="19" spans="2:13" ht="25.5" customHeight="1">
      <c r="B19" s="119"/>
      <c r="C19" s="120"/>
      <c r="D19" s="120">
        <v>101</v>
      </c>
      <c r="E19" s="121" t="s">
        <v>43</v>
      </c>
      <c r="F19" s="238" t="s">
        <v>44</v>
      </c>
      <c r="G19" s="122">
        <v>1</v>
      </c>
      <c r="H19" s="122">
        <v>1</v>
      </c>
      <c r="I19" s="122">
        <v>1</v>
      </c>
      <c r="J19" s="122">
        <v>1</v>
      </c>
      <c r="K19" s="122">
        <v>1</v>
      </c>
      <c r="L19" s="122">
        <v>1</v>
      </c>
      <c r="M19" s="123"/>
    </row>
    <row r="20" spans="2:13" ht="25.5" customHeight="1">
      <c r="B20" s="119"/>
      <c r="C20" s="120"/>
      <c r="D20" s="124">
        <f>D19+1</f>
        <v>102</v>
      </c>
      <c r="E20" s="125" t="s">
        <v>45</v>
      </c>
      <c r="F20" s="239"/>
      <c r="G20" s="122">
        <v>1</v>
      </c>
      <c r="H20" s="122">
        <v>1</v>
      </c>
      <c r="I20" s="122">
        <v>1</v>
      </c>
      <c r="J20" s="122">
        <v>1</v>
      </c>
      <c r="K20" s="122">
        <v>1</v>
      </c>
      <c r="L20" s="122">
        <v>1</v>
      </c>
      <c r="M20" s="123"/>
    </row>
    <row r="21" spans="2:13" ht="25.5" customHeight="1">
      <c r="B21" s="119"/>
      <c r="C21" s="120"/>
      <c r="D21" s="124">
        <f t="shared" ref="D21:D33" si="0">D20+1</f>
        <v>103</v>
      </c>
      <c r="E21" s="125" t="s">
        <v>46</v>
      </c>
      <c r="F21" s="239"/>
      <c r="G21" s="122">
        <v>1</v>
      </c>
      <c r="H21" s="122">
        <v>1</v>
      </c>
      <c r="I21" s="122">
        <v>1</v>
      </c>
      <c r="J21" s="122">
        <v>1</v>
      </c>
      <c r="K21" s="122">
        <v>1</v>
      </c>
      <c r="L21" s="122">
        <v>1</v>
      </c>
      <c r="M21" s="123"/>
    </row>
    <row r="22" spans="2:13" ht="25.5" customHeight="1">
      <c r="B22" s="119"/>
      <c r="C22" s="120"/>
      <c r="D22" s="124">
        <f t="shared" si="0"/>
        <v>104</v>
      </c>
      <c r="E22" s="125" t="s">
        <v>47</v>
      </c>
      <c r="F22" s="239"/>
      <c r="G22" s="122">
        <v>0</v>
      </c>
      <c r="H22" s="122">
        <v>0</v>
      </c>
      <c r="I22" s="122">
        <v>1</v>
      </c>
      <c r="J22" s="122">
        <v>2</v>
      </c>
      <c r="K22" s="122">
        <v>3</v>
      </c>
      <c r="L22" s="122">
        <v>3</v>
      </c>
      <c r="M22" s="123"/>
    </row>
    <row r="23" spans="2:13" ht="25.5" customHeight="1">
      <c r="B23" s="119"/>
      <c r="C23" s="120"/>
      <c r="D23" s="124">
        <f t="shared" si="0"/>
        <v>105</v>
      </c>
      <c r="E23" s="125" t="s">
        <v>48</v>
      </c>
      <c r="F23" s="239"/>
      <c r="G23" s="122">
        <v>0</v>
      </c>
      <c r="H23" s="122">
        <v>0</v>
      </c>
      <c r="I23" s="122">
        <v>2</v>
      </c>
      <c r="J23" s="122">
        <v>2</v>
      </c>
      <c r="K23" s="122">
        <v>2</v>
      </c>
      <c r="L23" s="122">
        <v>3</v>
      </c>
      <c r="M23" s="123"/>
    </row>
    <row r="24" spans="2:13" ht="25.5" customHeight="1">
      <c r="B24" s="119"/>
      <c r="C24" s="120"/>
      <c r="D24" s="124">
        <f t="shared" si="0"/>
        <v>106</v>
      </c>
      <c r="E24" s="125" t="s">
        <v>49</v>
      </c>
      <c r="F24" s="239"/>
      <c r="G24" s="122">
        <v>0</v>
      </c>
      <c r="H24" s="122">
        <v>0</v>
      </c>
      <c r="I24" s="122">
        <v>6</v>
      </c>
      <c r="J24" s="122">
        <v>8</v>
      </c>
      <c r="K24" s="122">
        <v>10</v>
      </c>
      <c r="L24" s="122">
        <v>12</v>
      </c>
      <c r="M24" s="123"/>
    </row>
    <row r="25" spans="2:13" ht="25.5" customHeight="1">
      <c r="B25" s="119"/>
      <c r="C25" s="120"/>
      <c r="D25" s="124">
        <f t="shared" si="0"/>
        <v>107</v>
      </c>
      <c r="E25" s="125" t="s">
        <v>50</v>
      </c>
      <c r="F25" s="239"/>
      <c r="G25" s="122">
        <v>0</v>
      </c>
      <c r="H25" s="122">
        <v>0</v>
      </c>
      <c r="I25" s="122">
        <v>1</v>
      </c>
      <c r="J25" s="122">
        <v>2</v>
      </c>
      <c r="K25" s="122">
        <v>2</v>
      </c>
      <c r="L25" s="122">
        <v>2</v>
      </c>
      <c r="M25" s="123"/>
    </row>
    <row r="26" spans="2:13" ht="25.5" customHeight="1">
      <c r="B26" s="119"/>
      <c r="C26" s="120"/>
      <c r="D26" s="124">
        <f t="shared" si="0"/>
        <v>108</v>
      </c>
      <c r="E26" s="125" t="s">
        <v>51</v>
      </c>
      <c r="F26" s="239"/>
      <c r="G26" s="122">
        <v>0</v>
      </c>
      <c r="H26" s="122">
        <v>0</v>
      </c>
      <c r="I26" s="122">
        <v>1</v>
      </c>
      <c r="J26" s="122">
        <v>1</v>
      </c>
      <c r="K26" s="122">
        <v>1</v>
      </c>
      <c r="L26" s="122">
        <v>1</v>
      </c>
      <c r="M26" s="123"/>
    </row>
    <row r="27" spans="2:13" ht="25.5" customHeight="1">
      <c r="B27" s="119"/>
      <c r="C27" s="120"/>
      <c r="D27" s="124">
        <f t="shared" si="0"/>
        <v>109</v>
      </c>
      <c r="E27" s="125" t="s">
        <v>52</v>
      </c>
      <c r="F27" s="239"/>
      <c r="G27" s="122">
        <v>0</v>
      </c>
      <c r="H27" s="122">
        <v>0</v>
      </c>
      <c r="I27" s="122">
        <v>1</v>
      </c>
      <c r="J27" s="122">
        <v>1</v>
      </c>
      <c r="K27" s="122">
        <v>1</v>
      </c>
      <c r="L27" s="122">
        <v>1</v>
      </c>
      <c r="M27" s="123"/>
    </row>
    <row r="28" spans="2:13" ht="25.5" customHeight="1">
      <c r="B28" s="119"/>
      <c r="C28" s="120"/>
      <c r="D28" s="124">
        <f t="shared" si="0"/>
        <v>110</v>
      </c>
      <c r="E28" s="125" t="s">
        <v>53</v>
      </c>
      <c r="F28" s="239"/>
      <c r="G28" s="122">
        <v>0</v>
      </c>
      <c r="H28" s="122">
        <v>0</v>
      </c>
      <c r="I28" s="122">
        <v>2</v>
      </c>
      <c r="J28" s="122">
        <v>4</v>
      </c>
      <c r="K28" s="122">
        <v>4</v>
      </c>
      <c r="L28" s="122">
        <v>4</v>
      </c>
      <c r="M28" s="123"/>
    </row>
    <row r="29" spans="2:13" ht="25.5" customHeight="1">
      <c r="B29" s="119"/>
      <c r="C29" s="120"/>
      <c r="D29" s="124">
        <f t="shared" si="0"/>
        <v>111</v>
      </c>
      <c r="E29" s="125" t="s">
        <v>54</v>
      </c>
      <c r="F29" s="239"/>
      <c r="G29" s="122">
        <v>0</v>
      </c>
      <c r="H29" s="122">
        <v>0</v>
      </c>
      <c r="I29" s="122">
        <v>2</v>
      </c>
      <c r="J29" s="122">
        <v>3</v>
      </c>
      <c r="K29" s="122">
        <v>3</v>
      </c>
      <c r="L29" s="122">
        <v>3</v>
      </c>
      <c r="M29" s="123"/>
    </row>
    <row r="30" spans="2:13" ht="25.5" customHeight="1">
      <c r="B30" s="119"/>
      <c r="C30" s="120"/>
      <c r="D30" s="124">
        <f t="shared" si="0"/>
        <v>112</v>
      </c>
      <c r="E30" s="125" t="s">
        <v>55</v>
      </c>
      <c r="F30" s="239"/>
      <c r="G30" s="122">
        <v>0</v>
      </c>
      <c r="H30" s="122">
        <v>0</v>
      </c>
      <c r="I30" s="122">
        <v>0</v>
      </c>
      <c r="J30" s="122">
        <v>0</v>
      </c>
      <c r="K30" s="122">
        <v>0</v>
      </c>
      <c r="L30" s="122">
        <v>0</v>
      </c>
      <c r="M30" s="123"/>
    </row>
    <row r="31" spans="2:13" ht="25.5" customHeight="1">
      <c r="B31" s="119"/>
      <c r="C31" s="120"/>
      <c r="D31" s="124">
        <f t="shared" si="0"/>
        <v>113</v>
      </c>
      <c r="E31" s="125" t="s">
        <v>56</v>
      </c>
      <c r="F31" s="239"/>
      <c r="G31" s="122">
        <v>0</v>
      </c>
      <c r="H31" s="122">
        <v>1</v>
      </c>
      <c r="I31" s="122">
        <v>1</v>
      </c>
      <c r="J31" s="122">
        <v>2</v>
      </c>
      <c r="K31" s="122">
        <v>2</v>
      </c>
      <c r="L31" s="122">
        <v>2</v>
      </c>
      <c r="M31" s="123"/>
    </row>
    <row r="32" spans="2:13" ht="25.5" customHeight="1">
      <c r="B32" s="119"/>
      <c r="C32" s="120"/>
      <c r="D32" s="124">
        <f t="shared" si="0"/>
        <v>114</v>
      </c>
      <c r="E32" s="202"/>
      <c r="F32" s="245"/>
      <c r="G32" s="203"/>
      <c r="H32" s="203"/>
      <c r="I32" s="203"/>
      <c r="J32" s="203"/>
      <c r="K32" s="203"/>
      <c r="L32" s="203"/>
      <c r="M32" s="123"/>
    </row>
    <row r="33" spans="2:13" ht="25.5" customHeight="1">
      <c r="B33" s="119"/>
      <c r="C33" s="120"/>
      <c r="D33" s="124">
        <f t="shared" si="0"/>
        <v>115</v>
      </c>
      <c r="E33" s="202"/>
      <c r="F33" s="246"/>
      <c r="G33" s="203"/>
      <c r="H33" s="203"/>
      <c r="I33" s="203"/>
      <c r="J33" s="203"/>
      <c r="K33" s="203"/>
      <c r="L33" s="203"/>
      <c r="M33" s="123"/>
    </row>
    <row r="34" spans="2:13" ht="25.5" customHeight="1" thickBot="1">
      <c r="B34" s="152"/>
      <c r="C34" s="175"/>
      <c r="D34" s="176"/>
      <c r="E34" s="177"/>
      <c r="F34" s="178"/>
      <c r="G34" s="179"/>
      <c r="H34" s="179"/>
      <c r="I34" s="179"/>
      <c r="J34" s="179"/>
      <c r="K34" s="179"/>
      <c r="L34" s="179"/>
      <c r="M34" s="156"/>
    </row>
    <row r="35" spans="2:13" s="4" customFormat="1" ht="24.95" customHeight="1" thickTop="1">
      <c r="B35" s="86"/>
      <c r="C35" s="87" t="s">
        <v>57</v>
      </c>
      <c r="D35" s="88"/>
      <c r="E35" s="89"/>
      <c r="F35" s="90"/>
      <c r="G35" s="90"/>
      <c r="H35" s="91"/>
      <c r="I35" s="90"/>
      <c r="J35" s="90"/>
      <c r="K35" s="92"/>
      <c r="L35" s="89"/>
      <c r="M35" s="93"/>
    </row>
    <row r="36" spans="2:13" s="4" customFormat="1" ht="12.75" customHeight="1">
      <c r="B36" s="94"/>
      <c r="C36" s="216" t="s">
        <v>35</v>
      </c>
      <c r="D36" s="216"/>
      <c r="E36" s="217"/>
      <c r="F36" s="95" t="s">
        <v>36</v>
      </c>
      <c r="G36" s="219" t="s">
        <v>17</v>
      </c>
      <c r="H36" s="221" t="s">
        <v>74</v>
      </c>
      <c r="I36" s="222"/>
      <c r="J36" s="222"/>
      <c r="K36" s="222"/>
      <c r="L36" s="223"/>
      <c r="M36" s="96"/>
    </row>
    <row r="37" spans="2:13" s="4" customFormat="1" ht="12.75" customHeight="1">
      <c r="B37" s="86"/>
      <c r="C37" s="218"/>
      <c r="D37" s="218"/>
      <c r="E37" s="218"/>
      <c r="F37" s="97" t="s">
        <v>38</v>
      </c>
      <c r="G37" s="220"/>
      <c r="H37" s="224"/>
      <c r="I37" s="225"/>
      <c r="J37" s="225"/>
      <c r="K37" s="225"/>
      <c r="L37" s="226"/>
      <c r="M37" s="93"/>
    </row>
    <row r="38" spans="2:13" s="4" customFormat="1" ht="12.75" customHeight="1">
      <c r="B38" s="108"/>
      <c r="C38" s="7"/>
      <c r="D38" s="7"/>
      <c r="E38" s="7"/>
      <c r="F38" s="7"/>
      <c r="G38" s="234" t="s">
        <v>41</v>
      </c>
      <c r="H38" s="234"/>
      <c r="I38" s="234"/>
      <c r="J38" s="234"/>
      <c r="K38" s="234"/>
      <c r="L38" s="234"/>
      <c r="M38" s="93"/>
    </row>
    <row r="39" spans="2:13" s="4" customFormat="1" ht="12.75" customHeight="1">
      <c r="B39" s="108"/>
      <c r="C39" s="7"/>
      <c r="D39" s="7"/>
      <c r="E39" s="7"/>
      <c r="F39" s="7"/>
      <c r="G39" s="190">
        <v>2014</v>
      </c>
      <c r="H39" s="190">
        <v>2015</v>
      </c>
      <c r="I39" s="190">
        <v>2016</v>
      </c>
      <c r="J39" s="190">
        <v>2017</v>
      </c>
      <c r="K39" s="190">
        <v>2018</v>
      </c>
      <c r="L39" s="191">
        <v>2019</v>
      </c>
      <c r="M39" s="93"/>
    </row>
    <row r="40" spans="2:13" s="4" customFormat="1" ht="12.75" customHeight="1">
      <c r="B40" s="108"/>
      <c r="C40" s="7"/>
      <c r="D40" s="7"/>
      <c r="E40" s="7"/>
      <c r="F40" s="7"/>
      <c r="G40" s="235" t="s">
        <v>76</v>
      </c>
      <c r="H40" s="236"/>
      <c r="I40" s="235" t="s">
        <v>77</v>
      </c>
      <c r="J40" s="237"/>
      <c r="K40" s="237"/>
      <c r="L40" s="236"/>
      <c r="M40" s="93"/>
    </row>
    <row r="41" spans="2:13" s="4" customFormat="1" ht="20.25" customHeight="1">
      <c r="B41" s="108"/>
      <c r="C41" s="7"/>
      <c r="D41" s="7"/>
      <c r="E41" s="7"/>
      <c r="F41" s="189" t="s">
        <v>71</v>
      </c>
      <c r="G41" s="198">
        <v>0</v>
      </c>
      <c r="H41" s="198">
        <v>0</v>
      </c>
      <c r="I41" s="198">
        <v>0</v>
      </c>
      <c r="J41" s="198">
        <v>0</v>
      </c>
      <c r="K41" s="198">
        <v>0</v>
      </c>
      <c r="L41" s="199">
        <v>0</v>
      </c>
      <c r="M41" s="93"/>
    </row>
    <row r="42" spans="2:13" s="4" customFormat="1" ht="25.5" customHeight="1">
      <c r="B42" s="119"/>
      <c r="C42" s="99"/>
      <c r="D42" s="17">
        <v>1</v>
      </c>
      <c r="E42" s="100" t="str">
        <f>E11</f>
        <v>Toll Operations Contractor Administration</v>
      </c>
      <c r="F42" s="13" t="s">
        <v>75</v>
      </c>
      <c r="G42" s="192">
        <f>(G11*G41)+(H11*H41)+(I11*I41)+(J11*J41)+(K11*K41)+(L11*L41)</f>
        <v>0</v>
      </c>
      <c r="H42" s="7"/>
      <c r="I42" s="7"/>
      <c r="J42" s="6"/>
      <c r="K42" s="101"/>
      <c r="L42" s="101"/>
      <c r="M42" s="117"/>
    </row>
    <row r="43" spans="2:13" s="4" customFormat="1" ht="25.5" customHeight="1">
      <c r="B43" s="119"/>
      <c r="C43" s="99"/>
      <c r="D43" s="17">
        <v>2</v>
      </c>
      <c r="E43" s="100" t="str">
        <f>E13</f>
        <v>Toll Operations Design and Documentation</v>
      </c>
      <c r="F43" s="13" t="s">
        <v>6</v>
      </c>
      <c r="G43" s="197">
        <v>0</v>
      </c>
      <c r="H43" s="7"/>
      <c r="I43" s="7"/>
      <c r="J43" s="6"/>
      <c r="K43" s="130"/>
      <c r="L43" s="101"/>
      <c r="M43" s="117"/>
    </row>
    <row r="44" spans="2:13" s="4" customFormat="1" ht="25.5" customHeight="1">
      <c r="B44" s="119"/>
      <c r="C44" s="17"/>
      <c r="D44" s="17"/>
      <c r="E44" s="17"/>
      <c r="F44" s="76"/>
      <c r="G44" s="101"/>
      <c r="H44" s="17"/>
      <c r="I44" s="131"/>
      <c r="J44" s="132"/>
      <c r="K44" s="101"/>
      <c r="L44" s="101"/>
      <c r="M44" s="117"/>
    </row>
    <row r="45" spans="2:13" s="4" customFormat="1" ht="12.75" customHeight="1">
      <c r="B45" s="227"/>
      <c r="C45" s="228" t="s">
        <v>40</v>
      </c>
      <c r="D45" s="228"/>
      <c r="E45" s="229"/>
      <c r="F45" s="97" t="s">
        <v>36</v>
      </c>
      <c r="G45" s="230" t="s">
        <v>41</v>
      </c>
      <c r="H45" s="231"/>
      <c r="I45" s="231"/>
      <c r="J45" s="231"/>
      <c r="K45" s="231"/>
      <c r="L45" s="231"/>
      <c r="M45" s="93"/>
    </row>
    <row r="46" spans="2:13" s="4" customFormat="1" ht="12.75" customHeight="1">
      <c r="B46" s="227"/>
      <c r="C46" s="229"/>
      <c r="D46" s="229"/>
      <c r="E46" s="229"/>
      <c r="F46" s="97" t="s">
        <v>38</v>
      </c>
      <c r="G46" s="109">
        <v>2014</v>
      </c>
      <c r="H46" s="110">
        <v>2015</v>
      </c>
      <c r="I46" s="110">
        <v>2016</v>
      </c>
      <c r="J46" s="110">
        <v>2017</v>
      </c>
      <c r="K46" s="110">
        <v>2018</v>
      </c>
      <c r="L46" s="109">
        <v>2019</v>
      </c>
      <c r="M46" s="111"/>
    </row>
    <row r="47" spans="2:13" s="4" customFormat="1" ht="12.75" customHeight="1">
      <c r="B47" s="119"/>
      <c r="C47" s="19"/>
      <c r="D47" s="104"/>
      <c r="E47" s="17"/>
      <c r="F47" s="133"/>
      <c r="G47" s="134"/>
      <c r="H47" s="134"/>
      <c r="I47" s="135"/>
      <c r="J47" s="135"/>
      <c r="K47" s="135"/>
      <c r="L47" s="135"/>
      <c r="M47" s="123"/>
    </row>
    <row r="48" spans="2:13" ht="12.75" customHeight="1">
      <c r="B48" s="119"/>
      <c r="C48" s="19"/>
      <c r="D48" s="104"/>
      <c r="E48" s="106" t="s">
        <v>69</v>
      </c>
      <c r="F48" s="136">
        <v>0.03</v>
      </c>
      <c r="G48" s="134"/>
      <c r="H48" s="134"/>
      <c r="I48" s="135"/>
      <c r="J48" s="135"/>
      <c r="K48" s="135"/>
      <c r="L48" s="135"/>
      <c r="M48" s="123"/>
    </row>
    <row r="49" spans="2:15" ht="25.5" customHeight="1">
      <c r="B49" s="119"/>
      <c r="C49" s="120"/>
      <c r="D49" s="120">
        <v>101</v>
      </c>
      <c r="E49" s="125" t="str">
        <f>E19</f>
        <v>Tolls Program Manager</v>
      </c>
      <c r="F49" s="238" t="s">
        <v>44</v>
      </c>
      <c r="G49" s="200">
        <v>0</v>
      </c>
      <c r="H49" s="194">
        <f t="shared" ref="H49:L63" si="1">G49*(1+$F$48)</f>
        <v>0</v>
      </c>
      <c r="I49" s="194">
        <f t="shared" si="1"/>
        <v>0</v>
      </c>
      <c r="J49" s="194">
        <f t="shared" si="1"/>
        <v>0</v>
      </c>
      <c r="K49" s="194">
        <f t="shared" si="1"/>
        <v>0</v>
      </c>
      <c r="L49" s="194">
        <f t="shared" si="1"/>
        <v>0</v>
      </c>
      <c r="M49" s="123"/>
      <c r="N49" s="137"/>
      <c r="O49" s="193"/>
    </row>
    <row r="50" spans="2:15" ht="25.5" customHeight="1">
      <c r="B50" s="119"/>
      <c r="C50" s="120"/>
      <c r="D50" s="124">
        <f>D49+1</f>
        <v>102</v>
      </c>
      <c r="E50" s="138" t="str">
        <f t="shared" ref="E50:E63" si="2">E20</f>
        <v>Tolls Manager - Account Operations</v>
      </c>
      <c r="F50" s="239"/>
      <c r="G50" s="201">
        <v>0</v>
      </c>
      <c r="H50" s="194">
        <f t="shared" si="1"/>
        <v>0</v>
      </c>
      <c r="I50" s="194">
        <f t="shared" si="1"/>
        <v>0</v>
      </c>
      <c r="J50" s="194">
        <f t="shared" si="1"/>
        <v>0</v>
      </c>
      <c r="K50" s="194">
        <f t="shared" si="1"/>
        <v>0</v>
      </c>
      <c r="L50" s="194">
        <f t="shared" si="1"/>
        <v>0</v>
      </c>
      <c r="M50" s="123"/>
      <c r="N50" s="137"/>
      <c r="O50" s="137"/>
    </row>
    <row r="51" spans="2:15" ht="25.5" customHeight="1">
      <c r="B51" s="119"/>
      <c r="C51" s="120"/>
      <c r="D51" s="124">
        <f t="shared" ref="D51:D63" si="3">D50+1</f>
        <v>103</v>
      </c>
      <c r="E51" s="138" t="str">
        <f t="shared" si="2"/>
        <v>Tolls Manager - Video and Violation Operations</v>
      </c>
      <c r="F51" s="239"/>
      <c r="G51" s="201">
        <v>0</v>
      </c>
      <c r="H51" s="194">
        <f t="shared" si="1"/>
        <v>0</v>
      </c>
      <c r="I51" s="194">
        <f t="shared" si="1"/>
        <v>0</v>
      </c>
      <c r="J51" s="194">
        <f t="shared" si="1"/>
        <v>0</v>
      </c>
      <c r="K51" s="194">
        <f t="shared" si="1"/>
        <v>0</v>
      </c>
      <c r="L51" s="194">
        <f t="shared" si="1"/>
        <v>0</v>
      </c>
      <c r="M51" s="123"/>
      <c r="N51" s="137"/>
      <c r="O51" s="137"/>
    </row>
    <row r="52" spans="2:15" ht="25.5" customHeight="1">
      <c r="B52" s="119"/>
      <c r="C52" s="120"/>
      <c r="D52" s="124">
        <f t="shared" si="3"/>
        <v>104</v>
      </c>
      <c r="E52" s="138" t="str">
        <f t="shared" si="2"/>
        <v>Supervisor - CSRs</v>
      </c>
      <c r="F52" s="239"/>
      <c r="G52" s="200">
        <v>0</v>
      </c>
      <c r="H52" s="194">
        <f t="shared" si="1"/>
        <v>0</v>
      </c>
      <c r="I52" s="194">
        <f t="shared" si="1"/>
        <v>0</v>
      </c>
      <c r="J52" s="194">
        <f t="shared" si="1"/>
        <v>0</v>
      </c>
      <c r="K52" s="194">
        <f t="shared" si="1"/>
        <v>0</v>
      </c>
      <c r="L52" s="194">
        <f t="shared" si="1"/>
        <v>0</v>
      </c>
      <c r="M52" s="123"/>
    </row>
    <row r="53" spans="2:15" ht="25.5" customHeight="1">
      <c r="B53" s="119"/>
      <c r="C53" s="120"/>
      <c r="D53" s="124">
        <f t="shared" si="3"/>
        <v>105</v>
      </c>
      <c r="E53" s="138" t="str">
        <f t="shared" si="2"/>
        <v>Senior CSR</v>
      </c>
      <c r="F53" s="239"/>
      <c r="G53" s="200">
        <v>0</v>
      </c>
      <c r="H53" s="194">
        <f t="shared" si="1"/>
        <v>0</v>
      </c>
      <c r="I53" s="194">
        <f t="shared" si="1"/>
        <v>0</v>
      </c>
      <c r="J53" s="194">
        <f t="shared" si="1"/>
        <v>0</v>
      </c>
      <c r="K53" s="194">
        <f t="shared" si="1"/>
        <v>0</v>
      </c>
      <c r="L53" s="194">
        <f t="shared" si="1"/>
        <v>0</v>
      </c>
      <c r="M53" s="123"/>
    </row>
    <row r="54" spans="2:15" ht="25.5" customHeight="1">
      <c r="B54" s="119"/>
      <c r="C54" s="120"/>
      <c r="D54" s="124">
        <f t="shared" si="3"/>
        <v>106</v>
      </c>
      <c r="E54" s="138" t="str">
        <f t="shared" si="2"/>
        <v>Full-Time CSR</v>
      </c>
      <c r="F54" s="239"/>
      <c r="G54" s="200">
        <v>0</v>
      </c>
      <c r="H54" s="194">
        <f t="shared" si="1"/>
        <v>0</v>
      </c>
      <c r="I54" s="194">
        <f t="shared" si="1"/>
        <v>0</v>
      </c>
      <c r="J54" s="194">
        <f t="shared" si="1"/>
        <v>0</v>
      </c>
      <c r="K54" s="194">
        <f t="shared" si="1"/>
        <v>0</v>
      </c>
      <c r="L54" s="194">
        <f t="shared" si="1"/>
        <v>0</v>
      </c>
      <c r="M54" s="123"/>
    </row>
    <row r="55" spans="2:15" ht="25.5" customHeight="1">
      <c r="B55" s="119"/>
      <c r="C55" s="120"/>
      <c r="D55" s="124">
        <f t="shared" si="3"/>
        <v>107</v>
      </c>
      <c r="E55" s="138" t="str">
        <f t="shared" si="2"/>
        <v>Mail Room Clerk</v>
      </c>
      <c r="F55" s="239"/>
      <c r="G55" s="200">
        <v>0</v>
      </c>
      <c r="H55" s="194">
        <f t="shared" si="1"/>
        <v>0</v>
      </c>
      <c r="I55" s="194">
        <f t="shared" si="1"/>
        <v>0</v>
      </c>
      <c r="J55" s="194">
        <f t="shared" si="1"/>
        <v>0</v>
      </c>
      <c r="K55" s="194">
        <f t="shared" si="1"/>
        <v>0</v>
      </c>
      <c r="L55" s="194">
        <f t="shared" si="1"/>
        <v>0</v>
      </c>
      <c r="M55" s="123"/>
    </row>
    <row r="56" spans="2:15" ht="25.5" customHeight="1">
      <c r="B56" s="119"/>
      <c r="C56" s="120"/>
      <c r="D56" s="124">
        <f t="shared" si="3"/>
        <v>108</v>
      </c>
      <c r="E56" s="138" t="str">
        <f t="shared" si="2"/>
        <v>Supervisor - Image Review Clerks</v>
      </c>
      <c r="F56" s="239"/>
      <c r="G56" s="200">
        <v>0</v>
      </c>
      <c r="H56" s="194">
        <f t="shared" si="1"/>
        <v>0</v>
      </c>
      <c r="I56" s="194">
        <f t="shared" si="1"/>
        <v>0</v>
      </c>
      <c r="J56" s="194">
        <f t="shared" si="1"/>
        <v>0</v>
      </c>
      <c r="K56" s="194">
        <f t="shared" si="1"/>
        <v>0</v>
      </c>
      <c r="L56" s="194">
        <f t="shared" si="1"/>
        <v>0</v>
      </c>
      <c r="M56" s="123"/>
    </row>
    <row r="57" spans="2:15" ht="25.5" customHeight="1">
      <c r="B57" s="119"/>
      <c r="C57" s="120"/>
      <c r="D57" s="124">
        <f t="shared" si="3"/>
        <v>109</v>
      </c>
      <c r="E57" s="138" t="str">
        <f t="shared" si="2"/>
        <v>Senior Image Review Clerk</v>
      </c>
      <c r="F57" s="239"/>
      <c r="G57" s="200">
        <v>0</v>
      </c>
      <c r="H57" s="194">
        <f t="shared" si="1"/>
        <v>0</v>
      </c>
      <c r="I57" s="194">
        <f t="shared" si="1"/>
        <v>0</v>
      </c>
      <c r="J57" s="194">
        <f t="shared" si="1"/>
        <v>0</v>
      </c>
      <c r="K57" s="194">
        <f t="shared" si="1"/>
        <v>0</v>
      </c>
      <c r="L57" s="194">
        <f t="shared" si="1"/>
        <v>0</v>
      </c>
      <c r="M57" s="123"/>
    </row>
    <row r="58" spans="2:15" ht="25.5" customHeight="1">
      <c r="B58" s="119"/>
      <c r="C58" s="120"/>
      <c r="D58" s="124">
        <f t="shared" si="3"/>
        <v>110</v>
      </c>
      <c r="E58" s="138" t="str">
        <f t="shared" si="2"/>
        <v>Image Review Clerk</v>
      </c>
      <c r="F58" s="239"/>
      <c r="G58" s="200">
        <v>0</v>
      </c>
      <c r="H58" s="194">
        <f t="shared" si="1"/>
        <v>0</v>
      </c>
      <c r="I58" s="194">
        <f t="shared" si="1"/>
        <v>0</v>
      </c>
      <c r="J58" s="194">
        <f t="shared" si="1"/>
        <v>0</v>
      </c>
      <c r="K58" s="194">
        <f t="shared" si="1"/>
        <v>0</v>
      </c>
      <c r="L58" s="194">
        <f t="shared" si="1"/>
        <v>0</v>
      </c>
      <c r="M58" s="123"/>
    </row>
    <row r="59" spans="2:15" ht="25.5" customHeight="1">
      <c r="B59" s="119"/>
      <c r="C59" s="120"/>
      <c r="D59" s="124">
        <f t="shared" si="3"/>
        <v>111</v>
      </c>
      <c r="E59" s="138" t="str">
        <f t="shared" si="2"/>
        <v>Video Collections Specialists</v>
      </c>
      <c r="F59" s="239"/>
      <c r="G59" s="201">
        <v>0</v>
      </c>
      <c r="H59" s="194">
        <f t="shared" si="1"/>
        <v>0</v>
      </c>
      <c r="I59" s="194">
        <f t="shared" si="1"/>
        <v>0</v>
      </c>
      <c r="J59" s="194">
        <f t="shared" si="1"/>
        <v>0</v>
      </c>
      <c r="K59" s="194">
        <f t="shared" si="1"/>
        <v>0</v>
      </c>
      <c r="L59" s="194">
        <f t="shared" si="1"/>
        <v>0</v>
      </c>
      <c r="M59" s="123"/>
    </row>
    <row r="60" spans="2:15" ht="25.5" customHeight="1">
      <c r="B60" s="119"/>
      <c r="C60" s="120"/>
      <c r="D60" s="124">
        <f t="shared" si="3"/>
        <v>112</v>
      </c>
      <c r="E60" s="138" t="str">
        <f t="shared" si="2"/>
        <v>Adjudication Law Officers</v>
      </c>
      <c r="F60" s="239"/>
      <c r="G60" s="201">
        <v>0</v>
      </c>
      <c r="H60" s="194">
        <f t="shared" si="1"/>
        <v>0</v>
      </c>
      <c r="I60" s="194">
        <f t="shared" si="1"/>
        <v>0</v>
      </c>
      <c r="J60" s="194">
        <f t="shared" si="1"/>
        <v>0</v>
      </c>
      <c r="K60" s="194">
        <f t="shared" si="1"/>
        <v>0</v>
      </c>
      <c r="L60" s="194">
        <f t="shared" si="1"/>
        <v>0</v>
      </c>
      <c r="M60" s="123"/>
    </row>
    <row r="61" spans="2:15" ht="25.5" customHeight="1">
      <c r="B61" s="119"/>
      <c r="C61" s="120"/>
      <c r="D61" s="124">
        <f t="shared" si="3"/>
        <v>113</v>
      </c>
      <c r="E61" s="138" t="str">
        <f t="shared" si="2"/>
        <v>Administrative / General Clerk</v>
      </c>
      <c r="F61" s="239"/>
      <c r="G61" s="200">
        <v>0</v>
      </c>
      <c r="H61" s="194">
        <f t="shared" si="1"/>
        <v>0</v>
      </c>
      <c r="I61" s="194">
        <f t="shared" si="1"/>
        <v>0</v>
      </c>
      <c r="J61" s="194">
        <f t="shared" si="1"/>
        <v>0</v>
      </c>
      <c r="K61" s="194">
        <f t="shared" si="1"/>
        <v>0</v>
      </c>
      <c r="L61" s="194">
        <f t="shared" si="1"/>
        <v>0</v>
      </c>
      <c r="M61" s="123"/>
    </row>
    <row r="62" spans="2:15" ht="25.5" customHeight="1">
      <c r="B62" s="119"/>
      <c r="C62" s="120"/>
      <c r="D62" s="124">
        <f t="shared" si="3"/>
        <v>114</v>
      </c>
      <c r="E62" s="138">
        <f t="shared" si="2"/>
        <v>0</v>
      </c>
      <c r="F62" s="243" t="s">
        <v>44</v>
      </c>
      <c r="G62" s="201">
        <v>0</v>
      </c>
      <c r="H62" s="194">
        <f t="shared" si="1"/>
        <v>0</v>
      </c>
      <c r="I62" s="194">
        <f t="shared" si="1"/>
        <v>0</v>
      </c>
      <c r="J62" s="194">
        <f t="shared" si="1"/>
        <v>0</v>
      </c>
      <c r="K62" s="194">
        <f t="shared" si="1"/>
        <v>0</v>
      </c>
      <c r="L62" s="194">
        <f t="shared" si="1"/>
        <v>0</v>
      </c>
      <c r="M62" s="123"/>
    </row>
    <row r="63" spans="2:15" ht="25.5" customHeight="1">
      <c r="B63" s="119"/>
      <c r="C63" s="120"/>
      <c r="D63" s="124">
        <f t="shared" si="3"/>
        <v>115</v>
      </c>
      <c r="E63" s="138">
        <f t="shared" si="2"/>
        <v>0</v>
      </c>
      <c r="F63" s="244"/>
      <c r="G63" s="200">
        <v>0</v>
      </c>
      <c r="H63" s="194">
        <f t="shared" si="1"/>
        <v>0</v>
      </c>
      <c r="I63" s="194">
        <f t="shared" si="1"/>
        <v>0</v>
      </c>
      <c r="J63" s="194">
        <f t="shared" si="1"/>
        <v>0</v>
      </c>
      <c r="K63" s="194">
        <f t="shared" si="1"/>
        <v>0</v>
      </c>
      <c r="L63" s="194">
        <f t="shared" si="1"/>
        <v>0</v>
      </c>
      <c r="M63" s="123"/>
    </row>
    <row r="64" spans="2:15" ht="25.5" customHeight="1" thickBot="1">
      <c r="B64" s="152"/>
      <c r="C64" s="153"/>
      <c r="D64" s="153"/>
      <c r="E64" s="154"/>
      <c r="F64" s="180"/>
      <c r="G64" s="181"/>
      <c r="H64" s="181"/>
      <c r="I64" s="181"/>
      <c r="J64" s="181"/>
      <c r="K64" s="181"/>
      <c r="L64" s="181"/>
      <c r="M64" s="156"/>
    </row>
    <row r="65" spans="2:13" ht="25.5" customHeight="1" thickTop="1">
      <c r="B65" s="86"/>
      <c r="C65" s="87" t="s">
        <v>58</v>
      </c>
      <c r="D65" s="88"/>
      <c r="E65" s="89"/>
      <c r="F65" s="90"/>
      <c r="G65" s="90"/>
      <c r="H65" s="91"/>
      <c r="I65" s="90"/>
      <c r="J65" s="90"/>
      <c r="K65" s="92"/>
      <c r="L65" s="89"/>
      <c r="M65" s="93"/>
    </row>
    <row r="66" spans="2:13" s="4" customFormat="1" ht="12.75" customHeight="1">
      <c r="B66" s="94"/>
      <c r="C66" s="216" t="s">
        <v>35</v>
      </c>
      <c r="D66" s="216"/>
      <c r="E66" s="217"/>
      <c r="F66" s="95" t="s">
        <v>36</v>
      </c>
      <c r="G66" s="219" t="s">
        <v>59</v>
      </c>
      <c r="H66" s="126"/>
      <c r="I66" s="127"/>
      <c r="J66" s="127"/>
      <c r="K66" s="128"/>
      <c r="L66" s="129"/>
      <c r="M66" s="96"/>
    </row>
    <row r="67" spans="2:13" s="4" customFormat="1" ht="12.75" customHeight="1">
      <c r="B67" s="86"/>
      <c r="C67" s="218"/>
      <c r="D67" s="218"/>
      <c r="E67" s="218"/>
      <c r="F67" s="97" t="s">
        <v>38</v>
      </c>
      <c r="G67" s="220"/>
      <c r="H67" s="91"/>
      <c r="I67" s="90"/>
      <c r="J67" s="90"/>
      <c r="K67" s="92"/>
      <c r="L67" s="89"/>
      <c r="M67" s="93"/>
    </row>
    <row r="68" spans="2:13" ht="25.5" customHeight="1">
      <c r="B68" s="119"/>
      <c r="C68" s="99"/>
      <c r="D68" s="17">
        <v>1</v>
      </c>
      <c r="E68" s="100" t="str">
        <f t="shared" ref="E68:G69" si="4">E42</f>
        <v>Toll Operations Contractor Administration</v>
      </c>
      <c r="F68" s="13" t="str">
        <f t="shared" si="4"/>
        <v>Total</v>
      </c>
      <c r="G68" s="6">
        <f t="shared" si="4"/>
        <v>0</v>
      </c>
      <c r="H68" s="140"/>
      <c r="I68" s="6"/>
      <c r="J68" s="6"/>
      <c r="K68" s="6"/>
      <c r="L68" s="6"/>
      <c r="M68" s="123"/>
    </row>
    <row r="69" spans="2:13" ht="25.5" customHeight="1">
      <c r="B69" s="119"/>
      <c r="C69" s="99"/>
      <c r="D69" s="17">
        <v>2</v>
      </c>
      <c r="E69" s="100" t="str">
        <f t="shared" si="4"/>
        <v>Toll Operations Design and Documentation</v>
      </c>
      <c r="F69" s="13" t="str">
        <f t="shared" si="4"/>
        <v>LS</v>
      </c>
      <c r="G69" s="6">
        <f t="shared" si="4"/>
        <v>0</v>
      </c>
      <c r="H69" s="140"/>
      <c r="I69" s="6"/>
      <c r="J69" s="6"/>
      <c r="K69" s="132"/>
      <c r="L69" s="6"/>
      <c r="M69" s="123"/>
    </row>
    <row r="70" spans="2:13" ht="25.5" customHeight="1" thickBot="1">
      <c r="B70" s="119"/>
      <c r="C70" s="99"/>
      <c r="D70" s="100"/>
      <c r="E70" s="141"/>
      <c r="F70" s="142" t="s">
        <v>60</v>
      </c>
      <c r="G70" s="143">
        <f>SUM(G68:G69)</f>
        <v>0</v>
      </c>
      <c r="H70" s="132"/>
      <c r="I70" s="6"/>
      <c r="J70" s="6"/>
      <c r="K70" s="6"/>
      <c r="L70" s="6"/>
      <c r="M70" s="123"/>
    </row>
    <row r="71" spans="2:13" ht="25.5" customHeight="1" thickTop="1">
      <c r="B71" s="119"/>
      <c r="C71" s="99"/>
      <c r="D71" s="100"/>
      <c r="E71" s="141"/>
      <c r="F71" s="76"/>
      <c r="G71" s="6"/>
      <c r="H71" s="132"/>
      <c r="I71" s="6"/>
      <c r="J71" s="6"/>
      <c r="K71" s="6"/>
      <c r="L71" s="6"/>
      <c r="M71" s="123"/>
    </row>
    <row r="72" spans="2:13" s="4" customFormat="1" ht="12.75" customHeight="1">
      <c r="B72" s="227"/>
      <c r="C72" s="228" t="s">
        <v>40</v>
      </c>
      <c r="D72" s="228"/>
      <c r="E72" s="229"/>
      <c r="F72" s="97" t="s">
        <v>36</v>
      </c>
      <c r="G72" s="230" t="s">
        <v>41</v>
      </c>
      <c r="H72" s="231"/>
      <c r="I72" s="231"/>
      <c r="J72" s="231"/>
      <c r="K72" s="231"/>
      <c r="L72" s="231"/>
      <c r="M72" s="93"/>
    </row>
    <row r="73" spans="2:13" s="4" customFormat="1" ht="12.75" customHeight="1">
      <c r="B73" s="227"/>
      <c r="C73" s="229"/>
      <c r="D73" s="229"/>
      <c r="E73" s="229"/>
      <c r="F73" s="97" t="s">
        <v>38</v>
      </c>
      <c r="G73" s="109">
        <v>2014</v>
      </c>
      <c r="H73" s="110">
        <v>2015</v>
      </c>
      <c r="I73" s="110">
        <v>2016</v>
      </c>
      <c r="J73" s="110">
        <v>2017</v>
      </c>
      <c r="K73" s="110">
        <v>2018</v>
      </c>
      <c r="L73" s="109">
        <v>2019</v>
      </c>
      <c r="M73" s="111"/>
    </row>
    <row r="74" spans="2:13" ht="12.75" customHeight="1">
      <c r="B74" s="119"/>
      <c r="C74" s="99"/>
      <c r="D74" s="100"/>
      <c r="E74" s="144"/>
      <c r="F74" s="6"/>
      <c r="G74" s="132"/>
      <c r="H74" s="6"/>
      <c r="I74" s="6"/>
      <c r="J74" s="6"/>
      <c r="K74" s="6"/>
      <c r="L74" s="6"/>
      <c r="M74" s="123"/>
    </row>
    <row r="75" spans="2:13" ht="12.75" customHeight="1">
      <c r="B75" s="119"/>
      <c r="C75" s="99"/>
      <c r="D75" s="100"/>
      <c r="E75" s="144"/>
      <c r="F75" s="6"/>
      <c r="G75" s="145"/>
      <c r="H75" s="139"/>
      <c r="I75" s="139"/>
      <c r="J75" s="139"/>
      <c r="K75" s="139"/>
      <c r="L75" s="139"/>
      <c r="M75" s="123"/>
    </row>
    <row r="76" spans="2:13" ht="25.5" customHeight="1">
      <c r="B76" s="119"/>
      <c r="C76" s="120"/>
      <c r="D76" s="120">
        <v>101</v>
      </c>
      <c r="E76" s="125" t="str">
        <f t="shared" ref="E76:E88" si="5">E49</f>
        <v>Tolls Program Manager</v>
      </c>
      <c r="F76" s="238" t="s">
        <v>44</v>
      </c>
      <c r="G76" s="146">
        <f t="shared" ref="G76:L88" si="6">$K$17*G19*G49</f>
        <v>0</v>
      </c>
      <c r="H76" s="146">
        <f t="shared" si="6"/>
        <v>0</v>
      </c>
      <c r="I76" s="147">
        <f t="shared" si="6"/>
        <v>0</v>
      </c>
      <c r="J76" s="146">
        <f t="shared" si="6"/>
        <v>0</v>
      </c>
      <c r="K76" s="146">
        <f t="shared" si="6"/>
        <v>0</v>
      </c>
      <c r="L76" s="146">
        <f t="shared" si="6"/>
        <v>0</v>
      </c>
      <c r="M76" s="123"/>
    </row>
    <row r="77" spans="2:13" ht="25.5" customHeight="1">
      <c r="B77" s="119"/>
      <c r="C77" s="120"/>
      <c r="D77" s="124">
        <f>D76+1</f>
        <v>102</v>
      </c>
      <c r="E77" s="125" t="str">
        <f t="shared" si="5"/>
        <v>Tolls Manager - Account Operations</v>
      </c>
      <c r="F77" s="239"/>
      <c r="G77" s="146">
        <f t="shared" si="6"/>
        <v>0</v>
      </c>
      <c r="H77" s="146">
        <f t="shared" si="6"/>
        <v>0</v>
      </c>
      <c r="I77" s="147">
        <f t="shared" si="6"/>
        <v>0</v>
      </c>
      <c r="J77" s="146">
        <f t="shared" si="6"/>
        <v>0</v>
      </c>
      <c r="K77" s="146">
        <f t="shared" si="6"/>
        <v>0</v>
      </c>
      <c r="L77" s="146">
        <f t="shared" si="6"/>
        <v>0</v>
      </c>
      <c r="M77" s="123"/>
    </row>
    <row r="78" spans="2:13" ht="25.5" customHeight="1">
      <c r="B78" s="119"/>
      <c r="C78" s="120"/>
      <c r="D78" s="124">
        <f t="shared" ref="D78:D88" si="7">D77+1</f>
        <v>103</v>
      </c>
      <c r="E78" s="125" t="str">
        <f t="shared" si="5"/>
        <v>Tolls Manager - Video and Violation Operations</v>
      </c>
      <c r="F78" s="239"/>
      <c r="G78" s="146">
        <f t="shared" si="6"/>
        <v>0</v>
      </c>
      <c r="H78" s="146">
        <f t="shared" si="6"/>
        <v>0</v>
      </c>
      <c r="I78" s="147">
        <f t="shared" si="6"/>
        <v>0</v>
      </c>
      <c r="J78" s="146">
        <f t="shared" si="6"/>
        <v>0</v>
      </c>
      <c r="K78" s="146">
        <f t="shared" si="6"/>
        <v>0</v>
      </c>
      <c r="L78" s="146">
        <f t="shared" si="6"/>
        <v>0</v>
      </c>
      <c r="M78" s="123"/>
    </row>
    <row r="79" spans="2:13" ht="25.5" customHeight="1">
      <c r="B79" s="119"/>
      <c r="C79" s="120"/>
      <c r="D79" s="124">
        <f t="shared" si="7"/>
        <v>104</v>
      </c>
      <c r="E79" s="125" t="str">
        <f t="shared" si="5"/>
        <v>Supervisor - CSRs</v>
      </c>
      <c r="F79" s="239"/>
      <c r="G79" s="146">
        <f t="shared" si="6"/>
        <v>0</v>
      </c>
      <c r="H79" s="146">
        <f t="shared" si="6"/>
        <v>0</v>
      </c>
      <c r="I79" s="147">
        <f t="shared" si="6"/>
        <v>0</v>
      </c>
      <c r="J79" s="146">
        <f t="shared" si="6"/>
        <v>0</v>
      </c>
      <c r="K79" s="146">
        <f t="shared" si="6"/>
        <v>0</v>
      </c>
      <c r="L79" s="146">
        <f t="shared" si="6"/>
        <v>0</v>
      </c>
      <c r="M79" s="123"/>
    </row>
    <row r="80" spans="2:13" ht="25.5" customHeight="1">
      <c r="B80" s="119"/>
      <c r="C80" s="120"/>
      <c r="D80" s="124">
        <f t="shared" si="7"/>
        <v>105</v>
      </c>
      <c r="E80" s="125" t="str">
        <f t="shared" si="5"/>
        <v>Senior CSR</v>
      </c>
      <c r="F80" s="239"/>
      <c r="G80" s="146">
        <f t="shared" si="6"/>
        <v>0</v>
      </c>
      <c r="H80" s="146">
        <f t="shared" si="6"/>
        <v>0</v>
      </c>
      <c r="I80" s="147">
        <f t="shared" si="6"/>
        <v>0</v>
      </c>
      <c r="J80" s="146">
        <f t="shared" si="6"/>
        <v>0</v>
      </c>
      <c r="K80" s="146">
        <f t="shared" si="6"/>
        <v>0</v>
      </c>
      <c r="L80" s="146">
        <f t="shared" si="6"/>
        <v>0</v>
      </c>
      <c r="M80" s="123"/>
    </row>
    <row r="81" spans="2:13" ht="25.5" customHeight="1">
      <c r="B81" s="119"/>
      <c r="C81" s="120"/>
      <c r="D81" s="124">
        <f t="shared" si="7"/>
        <v>106</v>
      </c>
      <c r="E81" s="125" t="str">
        <f t="shared" si="5"/>
        <v>Full-Time CSR</v>
      </c>
      <c r="F81" s="239"/>
      <c r="G81" s="146">
        <f t="shared" si="6"/>
        <v>0</v>
      </c>
      <c r="H81" s="146">
        <f t="shared" si="6"/>
        <v>0</v>
      </c>
      <c r="I81" s="147">
        <f t="shared" si="6"/>
        <v>0</v>
      </c>
      <c r="J81" s="146">
        <f t="shared" si="6"/>
        <v>0</v>
      </c>
      <c r="K81" s="146">
        <f t="shared" si="6"/>
        <v>0</v>
      </c>
      <c r="L81" s="146">
        <f t="shared" si="6"/>
        <v>0</v>
      </c>
      <c r="M81" s="123"/>
    </row>
    <row r="82" spans="2:13" ht="25.5" customHeight="1">
      <c r="B82" s="119"/>
      <c r="C82" s="120"/>
      <c r="D82" s="124">
        <f t="shared" si="7"/>
        <v>107</v>
      </c>
      <c r="E82" s="125" t="str">
        <f t="shared" si="5"/>
        <v>Mail Room Clerk</v>
      </c>
      <c r="F82" s="239"/>
      <c r="G82" s="146">
        <f t="shared" si="6"/>
        <v>0</v>
      </c>
      <c r="H82" s="146">
        <f t="shared" si="6"/>
        <v>0</v>
      </c>
      <c r="I82" s="147">
        <f t="shared" si="6"/>
        <v>0</v>
      </c>
      <c r="J82" s="146">
        <f t="shared" si="6"/>
        <v>0</v>
      </c>
      <c r="K82" s="146">
        <f t="shared" si="6"/>
        <v>0</v>
      </c>
      <c r="L82" s="146">
        <f t="shared" si="6"/>
        <v>0</v>
      </c>
      <c r="M82" s="123"/>
    </row>
    <row r="83" spans="2:13" ht="25.5" customHeight="1">
      <c r="B83" s="119"/>
      <c r="C83" s="120"/>
      <c r="D83" s="124">
        <f t="shared" si="7"/>
        <v>108</v>
      </c>
      <c r="E83" s="125" t="str">
        <f t="shared" si="5"/>
        <v>Supervisor - Image Review Clerks</v>
      </c>
      <c r="F83" s="239"/>
      <c r="G83" s="146">
        <f t="shared" si="6"/>
        <v>0</v>
      </c>
      <c r="H83" s="146">
        <f t="shared" si="6"/>
        <v>0</v>
      </c>
      <c r="I83" s="147">
        <f t="shared" si="6"/>
        <v>0</v>
      </c>
      <c r="J83" s="146">
        <f t="shared" si="6"/>
        <v>0</v>
      </c>
      <c r="K83" s="146">
        <f t="shared" si="6"/>
        <v>0</v>
      </c>
      <c r="L83" s="146">
        <f t="shared" si="6"/>
        <v>0</v>
      </c>
      <c r="M83" s="123"/>
    </row>
    <row r="84" spans="2:13" ht="25.5" customHeight="1">
      <c r="B84" s="119"/>
      <c r="C84" s="120"/>
      <c r="D84" s="124">
        <f t="shared" si="7"/>
        <v>109</v>
      </c>
      <c r="E84" s="125" t="str">
        <f t="shared" si="5"/>
        <v>Senior Image Review Clerk</v>
      </c>
      <c r="F84" s="239"/>
      <c r="G84" s="146">
        <f t="shared" si="6"/>
        <v>0</v>
      </c>
      <c r="H84" s="146">
        <f t="shared" si="6"/>
        <v>0</v>
      </c>
      <c r="I84" s="147">
        <f t="shared" si="6"/>
        <v>0</v>
      </c>
      <c r="J84" s="146">
        <f t="shared" si="6"/>
        <v>0</v>
      </c>
      <c r="K84" s="146">
        <f t="shared" si="6"/>
        <v>0</v>
      </c>
      <c r="L84" s="146">
        <f t="shared" si="6"/>
        <v>0</v>
      </c>
      <c r="M84" s="123"/>
    </row>
    <row r="85" spans="2:13" ht="25.5" customHeight="1">
      <c r="B85" s="119"/>
      <c r="C85" s="120"/>
      <c r="D85" s="124">
        <f t="shared" si="7"/>
        <v>110</v>
      </c>
      <c r="E85" s="125" t="str">
        <f t="shared" si="5"/>
        <v>Image Review Clerk</v>
      </c>
      <c r="F85" s="239"/>
      <c r="G85" s="146">
        <f t="shared" si="6"/>
        <v>0</v>
      </c>
      <c r="H85" s="146">
        <f t="shared" si="6"/>
        <v>0</v>
      </c>
      <c r="I85" s="147">
        <f t="shared" si="6"/>
        <v>0</v>
      </c>
      <c r="J85" s="146">
        <f t="shared" si="6"/>
        <v>0</v>
      </c>
      <c r="K85" s="146">
        <f t="shared" si="6"/>
        <v>0</v>
      </c>
      <c r="L85" s="146">
        <f t="shared" si="6"/>
        <v>0</v>
      </c>
      <c r="M85" s="123"/>
    </row>
    <row r="86" spans="2:13" ht="25.5" customHeight="1">
      <c r="B86" s="119"/>
      <c r="C86" s="120"/>
      <c r="D86" s="124">
        <f t="shared" si="7"/>
        <v>111</v>
      </c>
      <c r="E86" s="125" t="str">
        <f t="shared" si="5"/>
        <v>Video Collections Specialists</v>
      </c>
      <c r="F86" s="239"/>
      <c r="G86" s="146">
        <f t="shared" si="6"/>
        <v>0</v>
      </c>
      <c r="H86" s="146">
        <f t="shared" si="6"/>
        <v>0</v>
      </c>
      <c r="I86" s="147">
        <f t="shared" si="6"/>
        <v>0</v>
      </c>
      <c r="J86" s="146">
        <f t="shared" si="6"/>
        <v>0</v>
      </c>
      <c r="K86" s="146">
        <f t="shared" si="6"/>
        <v>0</v>
      </c>
      <c r="L86" s="146">
        <f t="shared" si="6"/>
        <v>0</v>
      </c>
      <c r="M86" s="123"/>
    </row>
    <row r="87" spans="2:13" ht="25.5" customHeight="1">
      <c r="B87" s="119"/>
      <c r="C87" s="120"/>
      <c r="D87" s="124">
        <f t="shared" si="7"/>
        <v>112</v>
      </c>
      <c r="E87" s="125" t="str">
        <f t="shared" si="5"/>
        <v>Adjudication Law Officers</v>
      </c>
      <c r="F87" s="239"/>
      <c r="G87" s="146">
        <f t="shared" si="6"/>
        <v>0</v>
      </c>
      <c r="H87" s="146">
        <f t="shared" si="6"/>
        <v>0</v>
      </c>
      <c r="I87" s="147">
        <f t="shared" si="6"/>
        <v>0</v>
      </c>
      <c r="J87" s="146">
        <f t="shared" si="6"/>
        <v>0</v>
      </c>
      <c r="K87" s="146">
        <f t="shared" si="6"/>
        <v>0</v>
      </c>
      <c r="L87" s="146">
        <f t="shared" si="6"/>
        <v>0</v>
      </c>
      <c r="M87" s="123"/>
    </row>
    <row r="88" spans="2:13" ht="25.5" customHeight="1">
      <c r="B88" s="119"/>
      <c r="C88" s="120"/>
      <c r="D88" s="124">
        <f t="shared" si="7"/>
        <v>113</v>
      </c>
      <c r="E88" s="125" t="str">
        <f t="shared" si="5"/>
        <v>Administrative / General Clerk</v>
      </c>
      <c r="F88" s="239"/>
      <c r="G88" s="146">
        <f t="shared" si="6"/>
        <v>0</v>
      </c>
      <c r="H88" s="146">
        <f t="shared" si="6"/>
        <v>0</v>
      </c>
      <c r="I88" s="147">
        <f t="shared" si="6"/>
        <v>0</v>
      </c>
      <c r="J88" s="146">
        <f t="shared" si="6"/>
        <v>0</v>
      </c>
      <c r="K88" s="146">
        <f t="shared" si="6"/>
        <v>0</v>
      </c>
      <c r="L88" s="146">
        <f t="shared" si="6"/>
        <v>0</v>
      </c>
      <c r="M88" s="123"/>
    </row>
    <row r="89" spans="2:13" ht="25.5" customHeight="1">
      <c r="B89" s="119"/>
      <c r="C89" s="120"/>
      <c r="D89" s="124"/>
      <c r="E89" s="148" t="s">
        <v>61</v>
      </c>
      <c r="F89" s="149"/>
      <c r="G89" s="150">
        <f t="shared" ref="G89:L89" si="8">SUM(G76:G88)</f>
        <v>0</v>
      </c>
      <c r="H89" s="150">
        <f t="shared" si="8"/>
        <v>0</v>
      </c>
      <c r="I89" s="150">
        <f t="shared" si="8"/>
        <v>0</v>
      </c>
      <c r="J89" s="150">
        <f t="shared" si="8"/>
        <v>0</v>
      </c>
      <c r="K89" s="150">
        <f t="shared" si="8"/>
        <v>0</v>
      </c>
      <c r="L89" s="150">
        <f t="shared" si="8"/>
        <v>0</v>
      </c>
      <c r="M89" s="123"/>
    </row>
    <row r="90" spans="2:13" ht="25.5" customHeight="1">
      <c r="B90" s="119"/>
      <c r="C90" s="120"/>
      <c r="D90" s="124"/>
      <c r="E90" s="125"/>
      <c r="F90" s="151"/>
      <c r="G90" s="139"/>
      <c r="H90" s="139"/>
      <c r="I90" s="139"/>
      <c r="J90" s="139"/>
      <c r="K90" s="139"/>
      <c r="L90" s="139"/>
      <c r="M90" s="123"/>
    </row>
    <row r="91" spans="2:13" ht="25.5" customHeight="1" thickBot="1">
      <c r="B91" s="152"/>
      <c r="C91" s="153"/>
      <c r="D91" s="153"/>
      <c r="E91" s="154"/>
      <c r="F91" s="154"/>
      <c r="G91" s="155"/>
      <c r="H91" s="155"/>
      <c r="I91" s="155"/>
      <c r="J91" s="155"/>
      <c r="K91" s="155"/>
      <c r="L91" s="155"/>
      <c r="M91" s="156"/>
    </row>
    <row r="92" spans="2:13" ht="13.5" thickTop="1"/>
    <row r="93" spans="2:13">
      <c r="F93" s="157"/>
      <c r="H93" s="158"/>
      <c r="I93" s="158"/>
      <c r="J93" s="158"/>
      <c r="K93" s="158"/>
      <c r="L93" s="158"/>
    </row>
    <row r="97" spans="8:8">
      <c r="H97" s="158"/>
    </row>
    <row r="98" spans="8:8">
      <c r="H98" s="158"/>
    </row>
    <row r="99" spans="8:8">
      <c r="H99" s="158"/>
    </row>
  </sheetData>
  <mergeCells count="27">
    <mergeCell ref="F76:F88"/>
    <mergeCell ref="I4:L4"/>
    <mergeCell ref="F49:F61"/>
    <mergeCell ref="F62:F63"/>
    <mergeCell ref="F19:F31"/>
    <mergeCell ref="F32:F33"/>
    <mergeCell ref="C66:E67"/>
    <mergeCell ref="G66:G67"/>
    <mergeCell ref="B72:B73"/>
    <mergeCell ref="C72:E73"/>
    <mergeCell ref="G72:L72"/>
    <mergeCell ref="C36:E37"/>
    <mergeCell ref="G36:G37"/>
    <mergeCell ref="B45:B46"/>
    <mergeCell ref="C45:E46"/>
    <mergeCell ref="G45:L45"/>
    <mergeCell ref="G38:L38"/>
    <mergeCell ref="H36:L37"/>
    <mergeCell ref="G40:H40"/>
    <mergeCell ref="I40:L40"/>
    <mergeCell ref="C7:E8"/>
    <mergeCell ref="G7:G8"/>
    <mergeCell ref="H7:L8"/>
    <mergeCell ref="B15:B16"/>
    <mergeCell ref="C15:E16"/>
    <mergeCell ref="G15:L15"/>
    <mergeCell ref="G9:L9"/>
  </mergeCells>
  <pageMargins left="0.7" right="0.7" top="0.75" bottom="0.75" header="0.3" footer="0.3"/>
  <pageSetup scale="73" fitToHeight="3" orientation="portrait" horizontalDpi="0" verticalDpi="0" r:id="rId1"/>
  <headerFooter>
    <oddFooter>&amp;L&amp;F&amp;R&amp;A</oddFooter>
  </headerFooter>
  <rowBreaks count="2" manualBreakCount="2">
    <brk id="34" max="16383" man="1"/>
    <brk id="64" max="16383" man="1"/>
  </rowBreaks>
</worksheet>
</file>

<file path=xl/worksheets/sheet4.xml><?xml version="1.0" encoding="utf-8"?>
<worksheet xmlns="http://schemas.openxmlformats.org/spreadsheetml/2006/main" xmlns:r="http://schemas.openxmlformats.org/officeDocument/2006/relationships">
  <dimension ref="A1:I96"/>
  <sheetViews>
    <sheetView view="pageBreakPreview" zoomScaleNormal="100" workbookViewId="0">
      <selection activeCell="B2" sqref="B2:I22"/>
    </sheetView>
  </sheetViews>
  <sheetFormatPr defaultColWidth="9.140625" defaultRowHeight="12.75"/>
  <cols>
    <col min="1" max="2" width="1.7109375" style="1" customWidth="1"/>
    <col min="3" max="3" width="33.85546875" style="5" customWidth="1"/>
    <col min="4" max="8" width="9.28515625" style="1" customWidth="1"/>
    <col min="9" max="9" width="1.7109375" style="1" customWidth="1"/>
    <col min="10" max="16384" width="9.140625" style="1"/>
  </cols>
  <sheetData>
    <row r="1" spans="2:9" ht="13.5" thickBot="1"/>
    <row r="2" spans="2:9" ht="18" customHeight="1">
      <c r="B2" s="39"/>
      <c r="C2" s="53" t="s">
        <v>21</v>
      </c>
      <c r="D2" s="53"/>
      <c r="E2" s="53"/>
      <c r="F2" s="53"/>
      <c r="G2" s="53"/>
      <c r="H2" s="53"/>
      <c r="I2" s="41"/>
    </row>
    <row r="3" spans="2:9" ht="18" customHeight="1">
      <c r="B3" s="31"/>
      <c r="C3" s="56" t="s">
        <v>70</v>
      </c>
      <c r="D3" s="56"/>
      <c r="E3" s="56"/>
      <c r="F3" s="56"/>
      <c r="G3" s="56"/>
      <c r="H3" s="56"/>
      <c r="I3" s="42"/>
    </row>
    <row r="4" spans="2:9" ht="18" customHeight="1">
      <c r="B4" s="40"/>
      <c r="C4" s="56"/>
      <c r="D4" s="56"/>
      <c r="E4" s="56"/>
      <c r="F4" s="56"/>
      <c r="G4" s="56"/>
      <c r="H4" s="56"/>
      <c r="I4" s="42"/>
    </row>
    <row r="5" spans="2:9" ht="18" customHeight="1">
      <c r="B5" s="40"/>
      <c r="C5" s="56" t="s">
        <v>30</v>
      </c>
      <c r="D5" s="56"/>
      <c r="E5" s="56"/>
      <c r="F5" s="56"/>
      <c r="G5" s="56"/>
      <c r="H5" s="56"/>
      <c r="I5" s="42"/>
    </row>
    <row r="6" spans="2:9" ht="13.5" customHeight="1" thickBot="1">
      <c r="B6" s="23"/>
      <c r="C6" s="21"/>
      <c r="D6" s="21"/>
      <c r="E6" s="21"/>
      <c r="F6" s="21"/>
      <c r="G6" s="21"/>
      <c r="H6" s="21"/>
      <c r="I6" s="33"/>
    </row>
    <row r="7" spans="2:9" s="3" customFormat="1" ht="12.75" customHeight="1">
      <c r="B7" s="43"/>
      <c r="C7" s="69" t="s">
        <v>7</v>
      </c>
      <c r="D7" s="70" t="s">
        <v>8</v>
      </c>
      <c r="E7" s="70" t="s">
        <v>8</v>
      </c>
      <c r="F7" s="70" t="s">
        <v>9</v>
      </c>
      <c r="G7" s="70" t="s">
        <v>9</v>
      </c>
      <c r="H7" s="71" t="s">
        <v>10</v>
      </c>
      <c r="I7" s="18"/>
    </row>
    <row r="8" spans="2:9" s="3" customFormat="1" ht="24.95" customHeight="1">
      <c r="B8" s="44"/>
      <c r="C8" s="78" t="s">
        <v>11</v>
      </c>
      <c r="D8" s="81" t="s">
        <v>12</v>
      </c>
      <c r="E8" s="81" t="s">
        <v>13</v>
      </c>
      <c r="F8" s="81" t="s">
        <v>14</v>
      </c>
      <c r="G8" s="81" t="s">
        <v>15</v>
      </c>
      <c r="H8" s="82" t="s">
        <v>16</v>
      </c>
      <c r="I8" s="18"/>
    </row>
    <row r="9" spans="2:9" s="3" customFormat="1" ht="12.75" customHeight="1">
      <c r="B9" s="45"/>
      <c r="C9" s="80" t="s">
        <v>25</v>
      </c>
      <c r="D9" s="253" t="s">
        <v>29</v>
      </c>
      <c r="E9" s="253"/>
      <c r="F9" s="253"/>
      <c r="G9" s="253"/>
      <c r="H9" s="254"/>
      <c r="I9" s="18"/>
    </row>
    <row r="10" spans="2:9" s="3" customFormat="1" ht="12.75" customHeight="1">
      <c r="B10" s="45"/>
      <c r="C10" s="80" t="s">
        <v>26</v>
      </c>
      <c r="D10" s="77">
        <v>0.05</v>
      </c>
      <c r="E10" s="77">
        <v>0.85</v>
      </c>
      <c r="F10" s="77"/>
      <c r="G10" s="77"/>
      <c r="H10" s="85">
        <v>0.1</v>
      </c>
      <c r="I10" s="18"/>
    </row>
    <row r="11" spans="2:9" s="3" customFormat="1" ht="12.75" customHeight="1">
      <c r="B11" s="45"/>
      <c r="C11" s="80" t="s">
        <v>27</v>
      </c>
      <c r="D11" s="77">
        <v>0.05</v>
      </c>
      <c r="E11" s="77"/>
      <c r="F11" s="77"/>
      <c r="G11" s="77">
        <v>0.85</v>
      </c>
      <c r="H11" s="85">
        <v>0.1</v>
      </c>
      <c r="I11" s="18"/>
    </row>
    <row r="12" spans="2:9" s="3" customFormat="1" ht="12.75" customHeight="1">
      <c r="B12" s="45"/>
      <c r="C12" s="80" t="s">
        <v>28</v>
      </c>
      <c r="D12" s="253" t="s">
        <v>29</v>
      </c>
      <c r="E12" s="253"/>
      <c r="F12" s="253"/>
      <c r="G12" s="253"/>
      <c r="H12" s="254"/>
      <c r="I12" s="18"/>
    </row>
    <row r="13" spans="2:9" s="3" customFormat="1" ht="12.75" customHeight="1">
      <c r="B13" s="45"/>
      <c r="C13" s="80"/>
      <c r="D13" s="77"/>
      <c r="E13" s="77"/>
      <c r="F13" s="77"/>
      <c r="G13" s="77"/>
      <c r="H13" s="85"/>
      <c r="I13" s="18"/>
    </row>
    <row r="14" spans="2:9" s="3" customFormat="1" ht="12.75" customHeight="1">
      <c r="B14" s="45"/>
      <c r="C14" s="79"/>
      <c r="D14" s="83"/>
      <c r="E14" s="83"/>
      <c r="F14" s="83"/>
      <c r="G14" s="83"/>
      <c r="H14" s="84"/>
      <c r="I14" s="18"/>
    </row>
    <row r="15" spans="2:9" s="3" customFormat="1" ht="12.75" customHeight="1">
      <c r="B15" s="45"/>
      <c r="C15" s="72"/>
      <c r="D15" s="59"/>
      <c r="E15" s="59"/>
      <c r="F15" s="59"/>
      <c r="G15" s="59"/>
      <c r="H15" s="73"/>
      <c r="I15" s="18"/>
    </row>
    <row r="16" spans="2:9" s="3" customFormat="1" ht="12.75" customHeight="1">
      <c r="B16" s="45"/>
      <c r="C16" s="72"/>
      <c r="D16" s="59"/>
      <c r="E16" s="59"/>
      <c r="F16" s="59"/>
      <c r="G16" s="59"/>
      <c r="H16" s="73"/>
      <c r="I16" s="18"/>
    </row>
    <row r="17" spans="1:9" s="3" customFormat="1" ht="12.75" customHeight="1">
      <c r="B17" s="45"/>
      <c r="C17" s="72"/>
      <c r="D17" s="77"/>
      <c r="E17" s="59"/>
      <c r="F17" s="59"/>
      <c r="G17" s="59"/>
      <c r="H17" s="73"/>
      <c r="I17" s="18"/>
    </row>
    <row r="18" spans="1:9" s="3" customFormat="1" ht="12.75" customHeight="1">
      <c r="B18" s="45"/>
      <c r="C18" s="72"/>
      <c r="D18" s="59"/>
      <c r="E18" s="59"/>
      <c r="F18" s="59"/>
      <c r="G18" s="59"/>
      <c r="H18" s="73"/>
      <c r="I18" s="18"/>
    </row>
    <row r="19" spans="1:9" s="3" customFormat="1" ht="12.75" customHeight="1">
      <c r="B19" s="45"/>
      <c r="C19" s="74"/>
      <c r="D19" s="59"/>
      <c r="E19" s="59"/>
      <c r="F19" s="59"/>
      <c r="G19" s="59"/>
      <c r="H19" s="73"/>
      <c r="I19" s="18"/>
    </row>
    <row r="20" spans="1:9" s="3" customFormat="1" ht="24.75" customHeight="1" thickBot="1">
      <c r="B20" s="45"/>
      <c r="C20" s="75"/>
      <c r="D20" s="247"/>
      <c r="E20" s="247"/>
      <c r="F20" s="247"/>
      <c r="G20" s="247"/>
      <c r="H20" s="248"/>
      <c r="I20" s="18"/>
    </row>
    <row r="21" spans="1:9" s="3" customFormat="1" ht="13.5" customHeight="1">
      <c r="B21" s="45"/>
      <c r="C21" s="249" t="s">
        <v>20</v>
      </c>
      <c r="D21" s="250"/>
      <c r="E21" s="250"/>
      <c r="F21" s="250"/>
      <c r="G21" s="250"/>
      <c r="H21" s="250"/>
      <c r="I21" s="18"/>
    </row>
    <row r="22" spans="1:9" s="3" customFormat="1" ht="42.75" customHeight="1" thickBot="1">
      <c r="B22" s="68"/>
      <c r="C22" s="251"/>
      <c r="D22" s="252"/>
      <c r="E22" s="252"/>
      <c r="F22" s="252"/>
      <c r="G22" s="252"/>
      <c r="H22" s="252"/>
      <c r="I22" s="67"/>
    </row>
    <row r="23" spans="1:9" customFormat="1" ht="12.75" customHeight="1"/>
    <row r="24" spans="1:9" s="14" customFormat="1" ht="12.75" customHeight="1">
      <c r="A24"/>
      <c r="B24"/>
      <c r="C24"/>
      <c r="D24"/>
      <c r="E24"/>
      <c r="F24"/>
      <c r="G24"/>
      <c r="H24"/>
    </row>
    <row r="25" spans="1:9" s="14" customFormat="1" ht="12.75" customHeight="1">
      <c r="B25"/>
      <c r="C25"/>
      <c r="D25"/>
      <c r="E25"/>
      <c r="F25"/>
      <c r="G25"/>
      <c r="H25"/>
    </row>
    <row r="26" spans="1:9" s="14" customFormat="1" ht="12.75" customHeight="1">
      <c r="B26" s="10"/>
      <c r="C26"/>
      <c r="D26"/>
      <c r="E26"/>
      <c r="F26"/>
      <c r="G26"/>
      <c r="H26"/>
    </row>
    <row r="27" spans="1:9" s="14" customFormat="1" ht="12.75" customHeight="1">
      <c r="B27"/>
      <c r="C27"/>
      <c r="D27"/>
      <c r="E27"/>
      <c r="F27"/>
      <c r="G27"/>
      <c r="H27"/>
    </row>
    <row r="28" spans="1:9" s="14" customFormat="1" ht="12.75" customHeight="1">
      <c r="B28"/>
      <c r="C28"/>
      <c r="D28"/>
      <c r="E28"/>
      <c r="F28"/>
      <c r="G28"/>
      <c r="H28"/>
    </row>
    <row r="29" spans="1:9" s="14" customFormat="1" ht="12.75" customHeight="1">
      <c r="B29"/>
      <c r="C29"/>
      <c r="D29"/>
      <c r="E29"/>
      <c r="F29"/>
      <c r="G29"/>
      <c r="H29"/>
    </row>
    <row r="30" spans="1:9" s="14" customFormat="1" ht="12.75" customHeight="1">
      <c r="B30"/>
      <c r="C30"/>
      <c r="D30"/>
      <c r="E30"/>
      <c r="F30"/>
      <c r="G30"/>
      <c r="H30"/>
    </row>
    <row r="31" spans="1:9" s="14" customFormat="1" ht="12.75" customHeight="1">
      <c r="B31"/>
      <c r="C31"/>
      <c r="D31"/>
      <c r="E31"/>
      <c r="F31"/>
      <c r="G31"/>
      <c r="H31"/>
    </row>
    <row r="32" spans="1:9" s="14" customFormat="1" ht="12.75" customHeight="1">
      <c r="B32"/>
      <c r="C32"/>
      <c r="D32"/>
      <c r="E32"/>
      <c r="F32"/>
      <c r="G32"/>
      <c r="H32"/>
    </row>
    <row r="33" spans="1:9" s="14" customFormat="1" ht="12.75" customHeight="1">
      <c r="B33"/>
      <c r="C33"/>
      <c r="D33"/>
      <c r="E33"/>
      <c r="F33"/>
      <c r="G33"/>
      <c r="H33"/>
    </row>
    <row r="34" spans="1:9" s="14" customFormat="1" ht="12.75" customHeight="1">
      <c r="B34"/>
      <c r="C34"/>
      <c r="D34"/>
      <c r="E34"/>
      <c r="F34"/>
      <c r="G34"/>
      <c r="H34"/>
    </row>
    <row r="35" spans="1:9" s="14" customFormat="1" ht="12.75" customHeight="1">
      <c r="B35"/>
      <c r="C35"/>
      <c r="D35"/>
      <c r="E35"/>
      <c r="F35"/>
      <c r="G35"/>
      <c r="H35"/>
    </row>
    <row r="36" spans="1:9" s="15" customFormat="1" ht="12.75" customHeight="1"/>
    <row r="37" spans="1:9" s="15" customFormat="1" ht="12.75" customHeight="1"/>
    <row r="38" spans="1:9" s="15" customFormat="1" ht="12.75" customHeight="1"/>
    <row r="39" spans="1:9" s="15" customFormat="1" ht="12.75" customHeight="1"/>
    <row r="40" spans="1:9" s="15" customFormat="1" ht="12.75" customHeight="1"/>
    <row r="41" spans="1:9" s="15" customFormat="1" ht="12.75" customHeight="1"/>
    <row r="42" spans="1:9" s="15" customFormat="1" ht="12.75" customHeight="1"/>
    <row r="43" spans="1:9" s="15" customFormat="1" ht="12.75" customHeight="1"/>
    <row r="44" spans="1:9" s="15" customFormat="1" ht="12.75" customHeight="1">
      <c r="B44"/>
      <c r="C44"/>
      <c r="D44"/>
      <c r="E44"/>
      <c r="F44"/>
      <c r="G44"/>
      <c r="H44"/>
      <c r="I44"/>
    </row>
    <row r="45" spans="1:9" s="14" customFormat="1" ht="12.75" customHeight="1">
      <c r="A45" s="15"/>
      <c r="B45"/>
      <c r="C45"/>
      <c r="D45"/>
      <c r="E45"/>
      <c r="F45"/>
      <c r="G45"/>
      <c r="H45"/>
      <c r="I45"/>
    </row>
    <row r="46" spans="1:9" s="14" customFormat="1" ht="12.75" customHeight="1">
      <c r="B46"/>
      <c r="C46"/>
      <c r="D46"/>
      <c r="E46"/>
      <c r="F46"/>
      <c r="G46"/>
      <c r="H46"/>
      <c r="I46"/>
    </row>
    <row r="47" spans="1:9" s="14" customFormat="1" ht="12.75" customHeight="1">
      <c r="B47"/>
      <c r="C47"/>
      <c r="D47"/>
      <c r="E47"/>
      <c r="F47"/>
      <c r="G47"/>
      <c r="H47"/>
      <c r="I47"/>
    </row>
    <row r="48" spans="1:9" s="14" customFormat="1" ht="12.75" customHeight="1">
      <c r="B48"/>
      <c r="C48"/>
      <c r="D48"/>
      <c r="E48"/>
      <c r="F48"/>
      <c r="G48"/>
      <c r="H48"/>
      <c r="I48"/>
    </row>
    <row r="49" spans="1:9" ht="12.75" customHeight="1">
      <c r="A49" s="14"/>
      <c r="I49" s="14"/>
    </row>
    <row r="50" spans="1:9" ht="12.75" customHeight="1">
      <c r="I50" s="14"/>
    </row>
    <row r="51" spans="1:9" ht="12.75" customHeight="1">
      <c r="I51" s="14"/>
    </row>
    <row r="52" spans="1:9" ht="12.75" customHeight="1">
      <c r="I52" s="14"/>
    </row>
    <row r="53" spans="1:9" ht="12.75" customHeight="1">
      <c r="I53" s="14"/>
    </row>
    <row r="54" spans="1:9" ht="12.75" customHeight="1">
      <c r="I54" s="14"/>
    </row>
    <row r="55" spans="1:9" ht="12.75" customHeight="1">
      <c r="I55" s="14"/>
    </row>
    <row r="56" spans="1:9" ht="12.75" customHeight="1">
      <c r="I56" s="14"/>
    </row>
    <row r="57" spans="1:9" ht="12.75" customHeight="1">
      <c r="I57" s="14"/>
    </row>
    <row r="58" spans="1:9" ht="12.75" customHeight="1">
      <c r="I58" s="14"/>
    </row>
    <row r="59" spans="1:9" ht="12.75" customHeight="1">
      <c r="I59" s="14"/>
    </row>
    <row r="60" spans="1:9" ht="12.75" customHeight="1">
      <c r="I60" s="14"/>
    </row>
    <row r="61" spans="1:9" ht="12.75" customHeight="1">
      <c r="I61" s="14"/>
    </row>
    <row r="62" spans="1:9" ht="12.75" customHeight="1"/>
    <row r="63" spans="1:9" ht="12.75" customHeight="1"/>
    <row r="64" spans="1:9" ht="12.75" customHeight="1"/>
    <row r="65" spans="1:3" ht="12.75" customHeight="1"/>
    <row r="66" spans="1:3" ht="12.75" customHeight="1"/>
    <row r="67" spans="1:3" ht="12.75" customHeight="1"/>
    <row r="68" spans="1:3" ht="12.75" customHeight="1"/>
    <row r="69" spans="1:3" ht="12.75" customHeight="1"/>
    <row r="70" spans="1:3" ht="12.75" customHeight="1"/>
    <row r="71" spans="1:3" ht="12.75" customHeight="1"/>
    <row r="72" spans="1:3" ht="12.75" customHeight="1"/>
    <row r="73" spans="1:3" ht="12.75" customHeight="1"/>
    <row r="74" spans="1:3" ht="12.75" customHeight="1"/>
    <row r="75" spans="1:3" ht="12.75" customHeight="1"/>
    <row r="76" spans="1:3" ht="12.75" customHeight="1"/>
    <row r="77" spans="1:3" ht="12.75" customHeight="1"/>
    <row r="78" spans="1:3" ht="12.75" customHeight="1"/>
    <row r="79" spans="1:3" ht="12.75" customHeight="1"/>
    <row r="80" spans="1:3" s="14" customFormat="1" ht="12.75" customHeight="1">
      <c r="A80" s="1"/>
      <c r="C80" s="16"/>
    </row>
    <row r="81" spans="1:3" s="14" customFormat="1" ht="12.75" customHeight="1">
      <c r="C81" s="16"/>
    </row>
    <row r="82" spans="1:3" s="14" customFormat="1" ht="12.75" customHeight="1">
      <c r="C82" s="16"/>
    </row>
    <row r="83" spans="1:3" s="14" customFormat="1" ht="12.75" customHeight="1">
      <c r="C83" s="16"/>
    </row>
    <row r="84" spans="1:3" s="14" customFormat="1" ht="12.75" customHeight="1">
      <c r="C84" s="16"/>
    </row>
    <row r="85" spans="1:3" s="14" customFormat="1" ht="12.75" customHeight="1">
      <c r="C85" s="16"/>
    </row>
    <row r="86" spans="1:3" s="14" customFormat="1" ht="12.75" customHeight="1">
      <c r="C86" s="16"/>
    </row>
    <row r="87" spans="1:3" s="14" customFormat="1" ht="12.75" customHeight="1">
      <c r="C87" s="16"/>
    </row>
    <row r="88" spans="1:3" s="14" customFormat="1" ht="12.75" customHeight="1">
      <c r="C88" s="16"/>
    </row>
    <row r="89" spans="1:3" s="14" customFormat="1" ht="12.75" customHeight="1">
      <c r="C89" s="16"/>
    </row>
    <row r="90" spans="1:3" s="14" customFormat="1" ht="12.75" customHeight="1">
      <c r="C90" s="16"/>
    </row>
    <row r="91" spans="1:3" s="14" customFormat="1" ht="12.75" customHeight="1">
      <c r="C91" s="16"/>
    </row>
    <row r="92" spans="1:3" s="14" customFormat="1" ht="12.75" customHeight="1">
      <c r="C92" s="16"/>
    </row>
    <row r="93" spans="1:3" s="14" customFormat="1" ht="12.75" customHeight="1">
      <c r="C93" s="16"/>
    </row>
    <row r="94" spans="1:3" s="14" customFormat="1" ht="12.75" customHeight="1">
      <c r="C94" s="16"/>
    </row>
    <row r="95" spans="1:3" s="14" customFormat="1" ht="12.75" customHeight="1">
      <c r="C95" s="16"/>
    </row>
    <row r="96" spans="1:3">
      <c r="A96" s="14"/>
    </row>
  </sheetData>
  <sheetProtection sheet="1" objects="1" scenarios="1"/>
  <mergeCells count="5">
    <mergeCell ref="D20:H20"/>
    <mergeCell ref="C21:H21"/>
    <mergeCell ref="C22:H22"/>
    <mergeCell ref="D9:H9"/>
    <mergeCell ref="D12:H12"/>
  </mergeCells>
  <phoneticPr fontId="2" type="noConversion"/>
  <printOptions horizontalCentered="1"/>
  <pageMargins left="0.45" right="0.43" top="1" bottom="1" header="0.5" footer="0.5"/>
  <pageSetup orientation="portrait" r:id="rId1"/>
  <headerFooter alignWithMargins="0">
    <oddHeader xml:space="preserve">&amp;L&amp;"Arial,Bold"&amp;12NCTA Triangle Expressway
ETC Technology RFP&amp;R&amp;"Arial,Bold"&amp;12Price Proposal&amp;"Arial,Regular"&amp;10
</oddHeader>
    <oddFooter>&amp;L&amp;F&amp;C&amp;P&amp;R&amp;A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71B311F2D66B4EA57BE631214E9E59" ma:contentTypeVersion="2" ma:contentTypeDescription="Create a new document." ma:contentTypeScope="" ma:versionID="176ab0fa338be4413778ef8893457899">
  <xsd:schema xmlns:xsd="http://www.w3.org/2001/XMLSchema" xmlns:xs="http://www.w3.org/2001/XMLSchema" xmlns:p="http://schemas.microsoft.com/office/2006/metadata/properties" xmlns:ns2="5bdae572-c338-4d50-a764-7b3be62056c1" targetNamespace="http://schemas.microsoft.com/office/2006/metadata/properties" ma:root="true" ma:fieldsID="7b6a3ff2e0c6f100bb661e77901b80cf" ns2:_="">
    <xsd:import namespace="5bdae572-c338-4d50-a764-7b3be62056c1"/>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dae572-c338-4d50-a764-7b3be62056c1" elementFormDefault="qualified">
    <xsd:import namespace="http://schemas.microsoft.com/office/2006/documentManagement/types"/>
    <xsd:import namespace="http://schemas.microsoft.com/office/infopath/2007/PartnerControls"/>
    <xsd:element name="Category" ma:index="4" nillable="true" ma:displayName="Category" ma:format="Dropdown" ma:internalName="Category" ma:readOnly="false">
      <xsd:simpleType>
        <xsd:restriction base="dms:Choice">
          <xsd:enumeration value="LSIORB TCS RFP"/>
          <xsd:enumeration value="Miscellaneous LSIORB Information"/>
          <xsd:enumeration value="ORBP RFP and Bid informa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5bdae572-c338-4d50-a764-7b3be62056c1">Miscellaneous LSIORB Information</Category>
  </documentManagement>
</p:properties>
</file>

<file path=customXml/itemProps1.xml><?xml version="1.0" encoding="utf-8"?>
<ds:datastoreItem xmlns:ds="http://schemas.openxmlformats.org/officeDocument/2006/customXml" ds:itemID="{DEFE2F35-F2FE-4EEB-92BB-B4F8C90F20F9}"/>
</file>

<file path=customXml/itemProps2.xml><?xml version="1.0" encoding="utf-8"?>
<ds:datastoreItem xmlns:ds="http://schemas.openxmlformats.org/officeDocument/2006/customXml" ds:itemID="{EF7D40D3-9242-40F5-AEB2-598C0C4877ED}"/>
</file>

<file path=customXml/itemProps3.xml><?xml version="1.0" encoding="utf-8"?>
<ds:datastoreItem xmlns:ds="http://schemas.openxmlformats.org/officeDocument/2006/customXml" ds:itemID="{ECD80964-BF97-40C2-892C-7E50AC23BB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1 OPS Title</vt:lpstr>
      <vt:lpstr>2 OPS Instructions</vt:lpstr>
      <vt:lpstr>3 OPS Labor Rates</vt:lpstr>
      <vt:lpstr>4 OPS Progress Payments</vt:lpstr>
      <vt:lpstr>'1 OPS Title'!Print_Area</vt:lpstr>
      <vt:lpstr>'4 OPS Progress Payments'!Print_Area</vt:lpstr>
      <vt:lpstr>'3 OPS Labor Rates'!Print_Titles</vt:lpstr>
    </vt:vector>
  </TitlesOfParts>
  <Manager>JJ Eden, COO</Manager>
  <Company>NCTA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NCTA RFP SECTION III Price Proposal</dc:title>
  <dc:creator>PBS&amp;J Burgess Dailer Miller Lelewski</dc:creator>
  <cp:lastModifiedBy>18179</cp:lastModifiedBy>
  <cp:lastPrinted>2013-03-20T21:10:12Z</cp:lastPrinted>
  <dcterms:created xsi:type="dcterms:W3CDTF">2008-04-25T17:19:30Z</dcterms:created>
  <dcterms:modified xsi:type="dcterms:W3CDTF">2013-04-17T12:04:39Z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0x0101003271B311F2D66B4EA57BE631214E9E59</vt:lpwstr>
  </property>
  <property fmtid="{D5CDD505-2E9C-101B-9397-08002B2CF9AE}" pid="3" name="Order">
    <vt:r8>2000</vt:r8>
  </property>
</Properties>
</file>